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Anuario\2022\Xls\"/>
    </mc:Choice>
  </mc:AlternateContent>
  <bookViews>
    <workbookView xWindow="12585" yWindow="-15" windowWidth="12630" windowHeight="12090" tabRatio="813"/>
  </bookViews>
  <sheets>
    <sheet name="1" sheetId="1" r:id="rId1"/>
    <sheet name="1.1" sheetId="5" r:id="rId2"/>
    <sheet name="1.1 graf1" sheetId="111" r:id="rId3"/>
    <sheet name="1.2" sheetId="6" r:id="rId4"/>
    <sheet name="1.2 graf1" sheetId="112" r:id="rId5"/>
    <sheet name="1.2 map1" sheetId="113" r:id="rId6"/>
    <sheet name="1.3" sheetId="7" r:id="rId7"/>
    <sheet name="1.4" sheetId="83" r:id="rId8"/>
    <sheet name="2" sheetId="8" r:id="rId9"/>
    <sheet name="2.1" sheetId="11" r:id="rId10"/>
    <sheet name="2.1 graf1" sheetId="114" r:id="rId11"/>
    <sheet name="2.2" sheetId="13" r:id="rId12"/>
    <sheet name="2.3" sheetId="184" r:id="rId13"/>
    <sheet name="2.3 graf1" sheetId="115" r:id="rId14"/>
    <sheet name="2.3 map1" sheetId="116" r:id="rId15"/>
    <sheet name="2.4" sheetId="127" r:id="rId16"/>
    <sheet name="2.5" sheetId="128" r:id="rId17"/>
    <sheet name="2.6" sheetId="14" r:id="rId18"/>
    <sheet name="2.6 graf1" sheetId="117" r:id="rId19"/>
    <sheet name="2.7" sheetId="84" r:id="rId20"/>
    <sheet name="2.8" sheetId="10" r:id="rId21"/>
    <sheet name="2.8 graf1" sheetId="118" r:id="rId22"/>
    <sheet name="2.9" sheetId="177" r:id="rId23"/>
    <sheet name="2.10" sheetId="34" r:id="rId24"/>
    <sheet name="2.10 graf1" sheetId="119" r:id="rId25"/>
    <sheet name="2.11" sheetId="36" r:id="rId26"/>
    <sheet name="3" sheetId="15" r:id="rId27"/>
    <sheet name="3.1" sheetId="16" r:id="rId28"/>
    <sheet name="3.2" sheetId="17" r:id="rId29"/>
    <sheet name="4" sheetId="18" r:id="rId30"/>
    <sheet name="4.1" sheetId="22" r:id="rId31"/>
    <sheet name="4.1 graf1" sheetId="120" r:id="rId32"/>
    <sheet name="4.2" sheetId="75" r:id="rId33"/>
    <sheet name="4.3" sheetId="74" r:id="rId34"/>
    <sheet name="4.4" sheetId="129" r:id="rId35"/>
    <sheet name="5" sheetId="25" r:id="rId36"/>
    <sheet name="5.1" sheetId="26" r:id="rId37"/>
    <sheet name="5.1 graf1" sheetId="121" r:id="rId38"/>
    <sheet name="5.1 graf2" sheetId="122" r:id="rId39"/>
    <sheet name="5.2" sheetId="90" r:id="rId40"/>
    <sheet name="6" sheetId="27" r:id="rId41"/>
    <sheet name="6.1" sheetId="28" r:id="rId42"/>
    <sheet name="6.1 graf1" sheetId="123" r:id="rId43"/>
    <sheet name="6.1 graf2" sheetId="48" r:id="rId44"/>
    <sheet name="6.2" sheetId="29" r:id="rId45"/>
    <sheet name="7" sheetId="76" r:id="rId46"/>
    <sheet name="7.1" sheetId="77" r:id="rId47"/>
    <sheet name="7.2" sheetId="78" r:id="rId48"/>
    <sheet name="8" sheetId="53" r:id="rId49"/>
    <sheet name="8.1" sheetId="178" r:id="rId50"/>
    <sheet name="8.2" sheetId="179" r:id="rId51"/>
    <sheet name="8.2 graf1" sheetId="181" r:id="rId52"/>
    <sheet name="8.3" sheetId="182" r:id="rId53"/>
    <sheet name="8.4" sheetId="183" r:id="rId54"/>
    <sheet name="9" sheetId="130" r:id="rId55"/>
    <sheet name="9.1" sheetId="131" r:id="rId56"/>
    <sheet name="9.2" sheetId="132" r:id="rId57"/>
    <sheet name="9.3" sheetId="134" r:id="rId58"/>
    <sheet name="9.4" sheetId="135" r:id="rId59"/>
    <sheet name="9.5" sheetId="136" r:id="rId60"/>
    <sheet name="10" sheetId="138" r:id="rId61"/>
    <sheet name="10.1" sheetId="139" r:id="rId62"/>
    <sheet name="10.2" sheetId="140" r:id="rId63"/>
    <sheet name="10.3" sheetId="154" r:id="rId64"/>
    <sheet name="10.4" sheetId="155" r:id="rId65"/>
    <sheet name="10.5" sheetId="156" r:id="rId66"/>
    <sheet name="10.6" sheetId="157" r:id="rId67"/>
    <sheet name="10.7" sheetId="158" r:id="rId68"/>
    <sheet name="10.8" sheetId="159" r:id="rId69"/>
    <sheet name="11" sheetId="145" r:id="rId70"/>
    <sheet name="11.1" sheetId="185" r:id="rId71"/>
    <sheet name="11.2" sheetId="147" r:id="rId72"/>
    <sheet name="11.3" sheetId="148" r:id="rId73"/>
    <sheet name="11.4" sheetId="149" r:id="rId74"/>
    <sheet name="11.5" sheetId="151" r:id="rId75"/>
    <sheet name="11.6" sheetId="152" r:id="rId76"/>
    <sheet name="12" sheetId="160" r:id="rId77"/>
    <sheet name="12.1" sheetId="173" r:id="rId78"/>
    <sheet name="12.1 graf" sheetId="174" r:id="rId79"/>
    <sheet name="12.2" sheetId="162" r:id="rId80"/>
    <sheet name="12.2 graf" sheetId="175" r:id="rId81"/>
    <sheet name="12.3" sheetId="176" r:id="rId82"/>
  </sheets>
  <externalReferences>
    <externalReference r:id="rId83"/>
  </externalReferences>
  <definedNames>
    <definedName name="_R1_1">'1.1'!$A$1:$B$14</definedName>
    <definedName name="_R1_2" localSheetId="70">'1.2'!#REF!</definedName>
    <definedName name="_R1_2" localSheetId="71">'1.2'!#REF!</definedName>
    <definedName name="_R1_2" localSheetId="72">'1.2'!#REF!</definedName>
    <definedName name="_R1_2" localSheetId="73">'1.2'!#REF!</definedName>
    <definedName name="_R1_2" localSheetId="74">'1.2'!#REF!</definedName>
    <definedName name="_R1_2" localSheetId="75">'1.2'!#REF!</definedName>
    <definedName name="_R1_2" localSheetId="77">'1.2'!#REF!</definedName>
    <definedName name="_R1_2" localSheetId="78">'1.2'!#REF!</definedName>
    <definedName name="_R1_2" localSheetId="80">'1.2'!#REF!</definedName>
    <definedName name="_R1_2" localSheetId="81">'1.2'!#REF!</definedName>
    <definedName name="_R1_2" localSheetId="12">'1.2'!#REF!</definedName>
    <definedName name="_R1_2" localSheetId="22">'1.2'!#REF!</definedName>
    <definedName name="_R1_2" localSheetId="56">'1.2'!#REF!</definedName>
    <definedName name="_R1_2" localSheetId="57">'1.2'!#REF!</definedName>
    <definedName name="_R1_2" localSheetId="58">'1.2'!#REF!</definedName>
    <definedName name="_R1_2" localSheetId="59">'1.2'!#REF!</definedName>
    <definedName name="_R1_2">'1.2'!#REF!</definedName>
    <definedName name="_R1_3">'1.3'!$A$1:$D$14</definedName>
    <definedName name="_R1_4" localSheetId="70">#REF!</definedName>
    <definedName name="_R1_4" localSheetId="71">#REF!</definedName>
    <definedName name="_R1_4" localSheetId="72">#REF!</definedName>
    <definedName name="_R1_4" localSheetId="73">#REF!</definedName>
    <definedName name="_R1_4" localSheetId="74">#REF!</definedName>
    <definedName name="_R1_4" localSheetId="75">#REF!</definedName>
    <definedName name="_R1_4" localSheetId="77">#REF!</definedName>
    <definedName name="_R1_4" localSheetId="78">#REF!</definedName>
    <definedName name="_R1_4" localSheetId="80">#REF!</definedName>
    <definedName name="_R1_4" localSheetId="81">#REF!</definedName>
    <definedName name="_R1_4" localSheetId="12">#REF!</definedName>
    <definedName name="_R1_4" localSheetId="22">#REF!</definedName>
    <definedName name="_R1_4">#REF!</definedName>
    <definedName name="_R2_1" localSheetId="70">#REF!</definedName>
    <definedName name="_R2_1" localSheetId="71">#REF!</definedName>
    <definedName name="_R2_1" localSheetId="72">#REF!</definedName>
    <definedName name="_R2_1" localSheetId="73">#REF!</definedName>
    <definedName name="_R2_1" localSheetId="74">#REF!</definedName>
    <definedName name="_R2_1" localSheetId="75">#REF!</definedName>
    <definedName name="_R2_1" localSheetId="77">#REF!</definedName>
    <definedName name="_R2_1" localSheetId="78">#REF!</definedName>
    <definedName name="_R2_1" localSheetId="80">#REF!</definedName>
    <definedName name="_R2_1" localSheetId="81">#REF!</definedName>
    <definedName name="_R2_1" localSheetId="12">#REF!</definedName>
    <definedName name="_R2_1" localSheetId="22">#REF!</definedName>
    <definedName name="_R2_1">#REF!</definedName>
    <definedName name="_R2_2">'2.8'!$A$1:$F$18</definedName>
    <definedName name="_R2_3">'2.1'!$A$1:$E$6</definedName>
    <definedName name="_R2_4" localSheetId="62">'[1]4.5'!$A$1:$H$6</definedName>
    <definedName name="_R2_4" localSheetId="70">#REF!</definedName>
    <definedName name="_R2_4" localSheetId="71">#REF!</definedName>
    <definedName name="_R2_4" localSheetId="72">#REF!</definedName>
    <definedName name="_R2_4" localSheetId="73">#REF!</definedName>
    <definedName name="_R2_4" localSheetId="74">#REF!</definedName>
    <definedName name="_R2_4" localSheetId="75">#REF!</definedName>
    <definedName name="_R2_4" localSheetId="77">#REF!</definedName>
    <definedName name="_R2_4" localSheetId="78">#REF!</definedName>
    <definedName name="_R2_4" localSheetId="80">#REF!</definedName>
    <definedName name="_R2_4" localSheetId="81">#REF!</definedName>
    <definedName name="_R2_4" localSheetId="12">#REF!</definedName>
    <definedName name="_R2_4" localSheetId="22">#REF!</definedName>
    <definedName name="_R2_4">#REF!</definedName>
    <definedName name="_R2_5" localSheetId="62">'[1]4.6'!$A$1:$C$6</definedName>
    <definedName name="_R2_5" localSheetId="12">'2.3'!$A$1:$D$25</definedName>
    <definedName name="_R2_5">'2.2'!$A$1:$C$14</definedName>
    <definedName name="_R2_6">'2.6'!$A$1:$C$17</definedName>
    <definedName name="_R3_1" localSheetId="62">#REF!</definedName>
    <definedName name="_R3_1">'3.1'!$A$1:$H$23</definedName>
    <definedName name="_R3_2" localSheetId="62">#REF!</definedName>
    <definedName name="_R3_2">'3.2'!$A$1:$C$15</definedName>
    <definedName name="_R3_3" localSheetId="62">#REF!</definedName>
    <definedName name="_R3_3" localSheetId="70">#REF!</definedName>
    <definedName name="_R3_3" localSheetId="71">#REF!</definedName>
    <definedName name="_R3_3" localSheetId="72">#REF!</definedName>
    <definedName name="_R3_3" localSheetId="73">#REF!</definedName>
    <definedName name="_R3_3" localSheetId="74">#REF!</definedName>
    <definedName name="_R3_3" localSheetId="75">#REF!</definedName>
    <definedName name="_R3_3" localSheetId="77">#REF!</definedName>
    <definedName name="_R3_3" localSheetId="78">#REF!</definedName>
    <definedName name="_R3_3" localSheetId="80">#REF!</definedName>
    <definedName name="_R3_3" localSheetId="81">#REF!</definedName>
    <definedName name="_R3_3" localSheetId="12">#REF!</definedName>
    <definedName name="_R3_3" localSheetId="22">#REF!</definedName>
    <definedName name="_R3_3">#REF!</definedName>
    <definedName name="_R3_4" localSheetId="62">#REF!</definedName>
    <definedName name="_R3_4" localSheetId="70">#REF!</definedName>
    <definedName name="_R3_4" localSheetId="71">#REF!</definedName>
    <definedName name="_R3_4" localSheetId="72">#REF!</definedName>
    <definedName name="_R3_4" localSheetId="73">#REF!</definedName>
    <definedName name="_R3_4" localSheetId="74">#REF!</definedName>
    <definedName name="_R3_4" localSheetId="75">#REF!</definedName>
    <definedName name="_R3_4" localSheetId="77">#REF!</definedName>
    <definedName name="_R3_4" localSheetId="78">#REF!</definedName>
    <definedName name="_R3_4" localSheetId="80">#REF!</definedName>
    <definedName name="_R3_4" localSheetId="81">#REF!</definedName>
    <definedName name="_R3_4" localSheetId="12">#REF!</definedName>
    <definedName name="_R3_4" localSheetId="22">#REF!</definedName>
    <definedName name="_R3_4">#REF!</definedName>
    <definedName name="_R3_5" localSheetId="62">#REF!</definedName>
    <definedName name="_R3_5" localSheetId="70">#REF!</definedName>
    <definedName name="_R3_5" localSheetId="71">#REF!</definedName>
    <definedName name="_R3_5" localSheetId="72">#REF!</definedName>
    <definedName name="_R3_5" localSheetId="73">#REF!</definedName>
    <definedName name="_R3_5" localSheetId="74">#REF!</definedName>
    <definedName name="_R3_5" localSheetId="75">#REF!</definedName>
    <definedName name="_R3_5" localSheetId="77">#REF!</definedName>
    <definedName name="_R3_5" localSheetId="78">#REF!</definedName>
    <definedName name="_R3_5" localSheetId="80">#REF!</definedName>
    <definedName name="_R3_5" localSheetId="81">#REF!</definedName>
    <definedName name="_R3_5" localSheetId="12">#REF!</definedName>
    <definedName name="_R3_5" localSheetId="22">#REF!</definedName>
    <definedName name="_R3_5">#REF!</definedName>
    <definedName name="_R3_6" localSheetId="62">#REF!</definedName>
    <definedName name="_R3_6" localSheetId="70">#REF!</definedName>
    <definedName name="_R3_6" localSheetId="71">#REF!</definedName>
    <definedName name="_R3_6" localSheetId="72">#REF!</definedName>
    <definedName name="_R3_6" localSheetId="73">#REF!</definedName>
    <definedName name="_R3_6" localSheetId="74">#REF!</definedName>
    <definedName name="_R3_6" localSheetId="75">#REF!</definedName>
    <definedName name="_R3_6" localSheetId="77">#REF!</definedName>
    <definedName name="_R3_6" localSheetId="78">#REF!</definedName>
    <definedName name="_R3_6" localSheetId="80">#REF!</definedName>
    <definedName name="_R3_6" localSheetId="81">#REF!</definedName>
    <definedName name="_R3_6" localSheetId="12">#REF!</definedName>
    <definedName name="_R3_6" localSheetId="22">#REF!</definedName>
    <definedName name="_R3_6">#REF!</definedName>
    <definedName name="_R3_7" localSheetId="62">#REF!</definedName>
    <definedName name="_R3_7" localSheetId="70">#REF!</definedName>
    <definedName name="_R3_7" localSheetId="71">#REF!</definedName>
    <definedName name="_R3_7" localSheetId="72">#REF!</definedName>
    <definedName name="_R3_7" localSheetId="73">#REF!</definedName>
    <definedName name="_R3_7" localSheetId="74">#REF!</definedName>
    <definedName name="_R3_7" localSheetId="75">#REF!</definedName>
    <definedName name="_R3_7" localSheetId="77">#REF!</definedName>
    <definedName name="_R3_7" localSheetId="78">#REF!</definedName>
    <definedName name="_R3_7" localSheetId="80">#REF!</definedName>
    <definedName name="_R3_7" localSheetId="81">#REF!</definedName>
    <definedName name="_R3_7" localSheetId="12">#REF!</definedName>
    <definedName name="_R3_7" localSheetId="22">#REF!</definedName>
    <definedName name="_R3_7">#REF!</definedName>
    <definedName name="_R3_8" localSheetId="62">#REF!</definedName>
    <definedName name="_R3_8" localSheetId="70">#REF!</definedName>
    <definedName name="_R3_8" localSheetId="71">#REF!</definedName>
    <definedName name="_R3_8" localSheetId="72">#REF!</definedName>
    <definedName name="_R3_8" localSheetId="73">#REF!</definedName>
    <definedName name="_R3_8" localSheetId="74">#REF!</definedName>
    <definedName name="_R3_8" localSheetId="75">#REF!</definedName>
    <definedName name="_R3_8" localSheetId="77">#REF!</definedName>
    <definedName name="_R3_8" localSheetId="78">#REF!</definedName>
    <definedName name="_R3_8" localSheetId="80">#REF!</definedName>
    <definedName name="_R3_8" localSheetId="81">#REF!</definedName>
    <definedName name="_R3_8" localSheetId="12">#REF!</definedName>
    <definedName name="_R3_8" localSheetId="22">#REF!</definedName>
    <definedName name="_R3_8">#REF!</definedName>
    <definedName name="_R3_9" localSheetId="62">#REF!</definedName>
    <definedName name="_R3_9" localSheetId="70">#REF!</definedName>
    <definedName name="_R3_9" localSheetId="71">#REF!</definedName>
    <definedName name="_R3_9" localSheetId="72">#REF!</definedName>
    <definedName name="_R3_9" localSheetId="73">#REF!</definedName>
    <definedName name="_R3_9" localSheetId="74">#REF!</definedName>
    <definedName name="_R3_9" localSheetId="75">#REF!</definedName>
    <definedName name="_R3_9" localSheetId="77">#REF!</definedName>
    <definedName name="_R3_9" localSheetId="78">#REF!</definedName>
    <definedName name="_R3_9" localSheetId="80">#REF!</definedName>
    <definedName name="_R3_9" localSheetId="81">#REF!</definedName>
    <definedName name="_R3_9" localSheetId="12">#REF!</definedName>
    <definedName name="_R3_9" localSheetId="22">#REF!</definedName>
    <definedName name="_R3_9">#REF!</definedName>
    <definedName name="_R4_1" localSheetId="70">#REF!</definedName>
    <definedName name="_R4_1" localSheetId="71">#REF!</definedName>
    <definedName name="_R4_1" localSheetId="72">#REF!</definedName>
    <definedName name="_R4_1" localSheetId="73">#REF!</definedName>
    <definedName name="_R4_1" localSheetId="74">#REF!</definedName>
    <definedName name="_R4_1" localSheetId="75">#REF!</definedName>
    <definedName name="_R4_1" localSheetId="77">#REF!</definedName>
    <definedName name="_R4_1" localSheetId="78">#REF!</definedName>
    <definedName name="_R4_1" localSheetId="80">#REF!</definedName>
    <definedName name="_R4_1" localSheetId="81">#REF!</definedName>
    <definedName name="_R4_1" localSheetId="12">#REF!</definedName>
    <definedName name="_R4_1" localSheetId="22">#REF!</definedName>
    <definedName name="_R4_1" localSheetId="32">'4.2'!$A$1:$A$17</definedName>
    <definedName name="_R4_1" localSheetId="33">'4.3'!$A$1:$A$17</definedName>
    <definedName name="_R4_1">#REF!</definedName>
    <definedName name="_R4_2" localSheetId="70">#REF!</definedName>
    <definedName name="_R4_2" localSheetId="71">#REF!</definedName>
    <definedName name="_R4_2" localSheetId="72">#REF!</definedName>
    <definedName name="_R4_2" localSheetId="73">#REF!</definedName>
    <definedName name="_R4_2" localSheetId="74">#REF!</definedName>
    <definedName name="_R4_2" localSheetId="75">#REF!</definedName>
    <definedName name="_R4_2" localSheetId="77">#REF!</definedName>
    <definedName name="_R4_2" localSheetId="78">#REF!</definedName>
    <definedName name="_R4_2" localSheetId="80">#REF!</definedName>
    <definedName name="_R4_2" localSheetId="81">#REF!</definedName>
    <definedName name="_R4_2" localSheetId="12">#REF!</definedName>
    <definedName name="_R4_2" localSheetId="22">#REF!</definedName>
    <definedName name="_R4_2">#REF!</definedName>
    <definedName name="_R4_3" localSheetId="70">#REF!</definedName>
    <definedName name="_R4_3" localSheetId="71">#REF!</definedName>
    <definedName name="_R4_3" localSheetId="72">#REF!</definedName>
    <definedName name="_R4_3" localSheetId="73">#REF!</definedName>
    <definedName name="_R4_3" localSheetId="74">#REF!</definedName>
    <definedName name="_R4_3" localSheetId="75">#REF!</definedName>
    <definedName name="_R4_3" localSheetId="77">#REF!</definedName>
    <definedName name="_R4_3" localSheetId="78">#REF!</definedName>
    <definedName name="_R4_3" localSheetId="80">#REF!</definedName>
    <definedName name="_R4_3" localSheetId="81">#REF!</definedName>
    <definedName name="_R4_3" localSheetId="12">#REF!</definedName>
    <definedName name="_R4_3" localSheetId="22">#REF!</definedName>
    <definedName name="_R4_3">#REF!</definedName>
    <definedName name="_R4_4">'4.1'!$A$1:$G$27</definedName>
    <definedName name="_R4_5" localSheetId="62">#REF!</definedName>
    <definedName name="_R4_5" localSheetId="70">#REF!</definedName>
    <definedName name="_R4_5" localSheetId="71">#REF!</definedName>
    <definedName name="_R4_5" localSheetId="72">#REF!</definedName>
    <definedName name="_R4_5" localSheetId="73">#REF!</definedName>
    <definedName name="_R4_5" localSheetId="74">#REF!</definedName>
    <definedName name="_R4_5" localSheetId="75">#REF!</definedName>
    <definedName name="_R4_5" localSheetId="77">#REF!</definedName>
    <definedName name="_R4_5" localSheetId="78">#REF!</definedName>
    <definedName name="_R4_5" localSheetId="80">#REF!</definedName>
    <definedName name="_R4_5" localSheetId="81">#REF!</definedName>
    <definedName name="_R4_5" localSheetId="12">#REF!</definedName>
    <definedName name="_R4_5" localSheetId="22">#REF!</definedName>
    <definedName name="_R4_5">#REF!</definedName>
    <definedName name="_R4_6" localSheetId="62">#REF!</definedName>
    <definedName name="_R4_6" localSheetId="70">#REF!</definedName>
    <definedName name="_R4_6" localSheetId="71">#REF!</definedName>
    <definedName name="_R4_6" localSheetId="72">#REF!</definedName>
    <definedName name="_R4_6" localSheetId="73">#REF!</definedName>
    <definedName name="_R4_6" localSheetId="74">#REF!</definedName>
    <definedName name="_R4_6" localSheetId="75">#REF!</definedName>
    <definedName name="_R4_6" localSheetId="77">#REF!</definedName>
    <definedName name="_R4_6" localSheetId="78">#REF!</definedName>
    <definedName name="_R4_6" localSheetId="80">#REF!</definedName>
    <definedName name="_R4_6" localSheetId="81">#REF!</definedName>
    <definedName name="_R4_6" localSheetId="12">#REF!</definedName>
    <definedName name="_R4_6" localSheetId="22">#REF!</definedName>
    <definedName name="_R4_6">#REF!</definedName>
    <definedName name="_R4_7" localSheetId="62">#REF!</definedName>
    <definedName name="_R4_7" localSheetId="70">#REF!</definedName>
    <definedName name="_R4_7" localSheetId="71">#REF!</definedName>
    <definedName name="_R4_7" localSheetId="72">#REF!</definedName>
    <definedName name="_R4_7" localSheetId="73">#REF!</definedName>
    <definedName name="_R4_7" localSheetId="74">#REF!</definedName>
    <definedName name="_R4_7" localSheetId="75">#REF!</definedName>
    <definedName name="_R4_7" localSheetId="77">#REF!</definedName>
    <definedName name="_R4_7" localSheetId="78">#REF!</definedName>
    <definedName name="_R4_7" localSheetId="80">#REF!</definedName>
    <definedName name="_R4_7" localSheetId="81">#REF!</definedName>
    <definedName name="_R4_7" localSheetId="12">#REF!</definedName>
    <definedName name="_R4_7" localSheetId="22">#REF!</definedName>
    <definedName name="_R4_7">#REF!</definedName>
    <definedName name="_R5_1" localSheetId="62">#REF!</definedName>
    <definedName name="_R5_1">'5.1'!$A$1:$J$16</definedName>
    <definedName name="_R5_2" localSheetId="70">#REF!</definedName>
    <definedName name="_R5_2" localSheetId="71">#REF!</definedName>
    <definedName name="_R5_2" localSheetId="72">#REF!</definedName>
    <definedName name="_R5_2" localSheetId="73">#REF!</definedName>
    <definedName name="_R5_2" localSheetId="74">#REF!</definedName>
    <definedName name="_R5_2" localSheetId="75">#REF!</definedName>
    <definedName name="_R5_2" localSheetId="77">#REF!</definedName>
    <definedName name="_R5_2" localSheetId="78">#REF!</definedName>
    <definedName name="_R5_2" localSheetId="80">#REF!</definedName>
    <definedName name="_R5_2" localSheetId="81">#REF!</definedName>
    <definedName name="_R5_2" localSheetId="12">#REF!</definedName>
    <definedName name="_R5_2" localSheetId="22">#REF!</definedName>
    <definedName name="_R5_2">#REF!</definedName>
    <definedName name="_R5_3" localSheetId="70">#REF!</definedName>
    <definedName name="_R5_3" localSheetId="71">#REF!</definedName>
    <definedName name="_R5_3" localSheetId="72">#REF!</definedName>
    <definedName name="_R5_3" localSheetId="73">#REF!</definedName>
    <definedName name="_R5_3" localSheetId="74">#REF!</definedName>
    <definedName name="_R5_3" localSheetId="75">#REF!</definedName>
    <definedName name="_R5_3" localSheetId="77">#REF!</definedName>
    <definedName name="_R5_3" localSheetId="78">#REF!</definedName>
    <definedName name="_R5_3" localSheetId="80">#REF!</definedName>
    <definedName name="_R5_3" localSheetId="81">#REF!</definedName>
    <definedName name="_R5_3" localSheetId="12">#REF!</definedName>
    <definedName name="_R5_3" localSheetId="22">#REF!</definedName>
    <definedName name="_R5_3">#REF!</definedName>
    <definedName name="_R5_8" localSheetId="70">#REF!</definedName>
    <definedName name="_R5_8" localSheetId="71">#REF!</definedName>
    <definedName name="_R5_8" localSheetId="72">#REF!</definedName>
    <definedName name="_R5_8" localSheetId="73">#REF!</definedName>
    <definedName name="_R5_8" localSheetId="74">#REF!</definedName>
    <definedName name="_R5_8" localSheetId="75">#REF!</definedName>
    <definedName name="_R5_8" localSheetId="77">#REF!</definedName>
    <definedName name="_R5_8" localSheetId="78">#REF!</definedName>
    <definedName name="_R5_8" localSheetId="80">#REF!</definedName>
    <definedName name="_R5_8" localSheetId="81">#REF!</definedName>
    <definedName name="_R5_8" localSheetId="12">#REF!</definedName>
    <definedName name="_R5_8" localSheetId="22">#REF!</definedName>
    <definedName name="_R5_8">#REF!</definedName>
    <definedName name="_R6_1" localSheetId="62">#REF!</definedName>
    <definedName name="_R6_1">'6.1'!$A$1:$I$18</definedName>
    <definedName name="_R6_2" localSheetId="62">#REF!</definedName>
    <definedName name="_R6_2">'6.2'!$A$1:$E$20</definedName>
    <definedName name="_R6_3" localSheetId="70">#REF!</definedName>
    <definedName name="_R6_3" localSheetId="71">#REF!</definedName>
    <definedName name="_R6_3" localSheetId="72">#REF!</definedName>
    <definedName name="_R6_3" localSheetId="73">#REF!</definedName>
    <definedName name="_R6_3" localSheetId="74">#REF!</definedName>
    <definedName name="_R6_3" localSheetId="75">#REF!</definedName>
    <definedName name="_R6_3" localSheetId="77">#REF!</definedName>
    <definedName name="_R6_3" localSheetId="78">#REF!</definedName>
    <definedName name="_R6_3" localSheetId="80">#REF!</definedName>
    <definedName name="_R6_3" localSheetId="81">#REF!</definedName>
    <definedName name="_R6_3" localSheetId="12">#REF!</definedName>
    <definedName name="_R6_3" localSheetId="22">#REF!</definedName>
    <definedName name="_R6_3">#REF!</definedName>
    <definedName name="_R6_4" localSheetId="70">#REF!</definedName>
    <definedName name="_R6_4" localSheetId="71">#REF!</definedName>
    <definedName name="_R6_4" localSheetId="72">#REF!</definedName>
    <definedName name="_R6_4" localSheetId="73">#REF!</definedName>
    <definedName name="_R6_4" localSheetId="74">#REF!</definedName>
    <definedName name="_R6_4" localSheetId="75">#REF!</definedName>
    <definedName name="_R6_4" localSheetId="77">#REF!</definedName>
    <definedName name="_R6_4" localSheetId="78">#REF!</definedName>
    <definedName name="_R6_4" localSheetId="80">#REF!</definedName>
    <definedName name="_R6_4" localSheetId="81">#REF!</definedName>
    <definedName name="_R6_4" localSheetId="12">#REF!</definedName>
    <definedName name="_R6_4" localSheetId="22">#REF!</definedName>
    <definedName name="_R6_4">#REF!</definedName>
    <definedName name="_R6_5" localSheetId="70">#REF!</definedName>
    <definedName name="_R6_5" localSheetId="71">#REF!</definedName>
    <definedName name="_R6_5" localSheetId="72">#REF!</definedName>
    <definedName name="_R6_5" localSheetId="73">#REF!</definedName>
    <definedName name="_R6_5" localSheetId="74">#REF!</definedName>
    <definedName name="_R6_5" localSheetId="75">#REF!</definedName>
    <definedName name="_R6_5" localSheetId="77">#REF!</definedName>
    <definedName name="_R6_5" localSheetId="78">#REF!</definedName>
    <definedName name="_R6_5" localSheetId="80">#REF!</definedName>
    <definedName name="_R6_5" localSheetId="81">#REF!</definedName>
    <definedName name="_R6_5" localSheetId="12">#REF!</definedName>
    <definedName name="_R6_5" localSheetId="22">#REF!</definedName>
    <definedName name="_R6_5">#REF!</definedName>
    <definedName name="_R6_6" localSheetId="70">#REF!</definedName>
    <definedName name="_R6_6" localSheetId="71">#REF!</definedName>
    <definedName name="_R6_6" localSheetId="72">#REF!</definedName>
    <definedName name="_R6_6" localSheetId="73">#REF!</definedName>
    <definedName name="_R6_6" localSheetId="74">#REF!</definedName>
    <definedName name="_R6_6" localSheetId="75">#REF!</definedName>
    <definedName name="_R6_6" localSheetId="77">#REF!</definedName>
    <definedName name="_R6_6" localSheetId="78">#REF!</definedName>
    <definedName name="_R6_6" localSheetId="80">#REF!</definedName>
    <definedName name="_R6_6" localSheetId="81">#REF!</definedName>
    <definedName name="_R6_6" localSheetId="12">#REF!</definedName>
    <definedName name="_R6_6" localSheetId="22">#REF!</definedName>
    <definedName name="_R6_6">#REF!</definedName>
    <definedName name="_R7_1" localSheetId="70">#REF!</definedName>
    <definedName name="_R7_1" localSheetId="71">#REF!</definedName>
    <definedName name="_R7_1" localSheetId="72">#REF!</definedName>
    <definedName name="_R7_1" localSheetId="73">#REF!</definedName>
    <definedName name="_R7_1" localSheetId="74">#REF!</definedName>
    <definedName name="_R7_1" localSheetId="75">#REF!</definedName>
    <definedName name="_R7_1" localSheetId="77">#REF!</definedName>
    <definedName name="_R7_1" localSheetId="78">#REF!</definedName>
    <definedName name="_R7_1" localSheetId="80">#REF!</definedName>
    <definedName name="_R7_1" localSheetId="81">#REF!</definedName>
    <definedName name="_R7_1" localSheetId="12">#REF!</definedName>
    <definedName name="_R7_1" localSheetId="22">#REF!</definedName>
    <definedName name="_R7_1">#REF!</definedName>
    <definedName name="_R7_10" localSheetId="70">#REF!</definedName>
    <definedName name="_R7_10" localSheetId="71">#REF!</definedName>
    <definedName name="_R7_10" localSheetId="72">#REF!</definedName>
    <definedName name="_R7_10" localSheetId="73">#REF!</definedName>
    <definedName name="_R7_10" localSheetId="74">#REF!</definedName>
    <definedName name="_R7_10" localSheetId="75">#REF!</definedName>
    <definedName name="_R7_10" localSheetId="77">#REF!</definedName>
    <definedName name="_R7_10" localSheetId="78">#REF!</definedName>
    <definedName name="_R7_10" localSheetId="80">#REF!</definedName>
    <definedName name="_R7_10" localSheetId="81">#REF!</definedName>
    <definedName name="_R7_10" localSheetId="12">#REF!</definedName>
    <definedName name="_R7_10" localSheetId="22">#REF!</definedName>
    <definedName name="_R7_10">#REF!</definedName>
    <definedName name="_R7_11" localSheetId="70">#REF!</definedName>
    <definedName name="_R7_11" localSheetId="71">#REF!</definedName>
    <definedName name="_R7_11" localSheetId="72">#REF!</definedName>
    <definedName name="_R7_11" localSheetId="73">#REF!</definedName>
    <definedName name="_R7_11" localSheetId="74">#REF!</definedName>
    <definedName name="_R7_11" localSheetId="75">#REF!</definedName>
    <definedName name="_R7_11" localSheetId="77">#REF!</definedName>
    <definedName name="_R7_11" localSheetId="78">#REF!</definedName>
    <definedName name="_R7_11" localSheetId="80">#REF!</definedName>
    <definedName name="_R7_11" localSheetId="81">#REF!</definedName>
    <definedName name="_R7_11" localSheetId="12">#REF!</definedName>
    <definedName name="_R7_11" localSheetId="22">#REF!</definedName>
    <definedName name="_R7_11">#REF!</definedName>
    <definedName name="_R7_12" localSheetId="70">#REF!</definedName>
    <definedName name="_R7_12" localSheetId="71">#REF!</definedName>
    <definedName name="_R7_12" localSheetId="72">#REF!</definedName>
    <definedName name="_R7_12" localSheetId="73">#REF!</definedName>
    <definedName name="_R7_12" localSheetId="74">#REF!</definedName>
    <definedName name="_R7_12" localSheetId="75">#REF!</definedName>
    <definedName name="_R7_12" localSheetId="77">#REF!</definedName>
    <definedName name="_R7_12" localSheetId="78">#REF!</definedName>
    <definedName name="_R7_12" localSheetId="80">#REF!</definedName>
    <definedName name="_R7_12" localSheetId="81">#REF!</definedName>
    <definedName name="_R7_12" localSheetId="12">#REF!</definedName>
    <definedName name="_R7_12" localSheetId="22">#REF!</definedName>
    <definedName name="_R7_12">#REF!</definedName>
    <definedName name="_R7_2" localSheetId="62">#REF!</definedName>
    <definedName name="_R7_2" localSheetId="70">#REF!</definedName>
    <definedName name="_R7_2" localSheetId="71">#REF!</definedName>
    <definedName name="_R7_2" localSheetId="72">#REF!</definedName>
    <definedName name="_R7_2" localSheetId="73">#REF!</definedName>
    <definedName name="_R7_2" localSheetId="74">#REF!</definedName>
    <definedName name="_R7_2" localSheetId="75">#REF!</definedName>
    <definedName name="_R7_2" localSheetId="77">#REF!</definedName>
    <definedName name="_R7_2" localSheetId="78">#REF!</definedName>
    <definedName name="_R7_2" localSheetId="80">#REF!</definedName>
    <definedName name="_R7_2" localSheetId="81">#REF!</definedName>
    <definedName name="_R7_2" localSheetId="12">#REF!</definedName>
    <definedName name="_R7_2" localSheetId="22">#REF!</definedName>
    <definedName name="_R7_2">#REF!</definedName>
    <definedName name="_R7_3" localSheetId="70">#REF!</definedName>
    <definedName name="_R7_3" localSheetId="71">#REF!</definedName>
    <definedName name="_R7_3" localSheetId="72">#REF!</definedName>
    <definedName name="_R7_3" localSheetId="73">#REF!</definedName>
    <definedName name="_R7_3" localSheetId="74">#REF!</definedName>
    <definedName name="_R7_3" localSheetId="75">#REF!</definedName>
    <definedName name="_R7_3" localSheetId="77">#REF!</definedName>
    <definedName name="_R7_3" localSheetId="78">#REF!</definedName>
    <definedName name="_R7_3" localSheetId="80">#REF!</definedName>
    <definedName name="_R7_3" localSheetId="81">#REF!</definedName>
    <definedName name="_R7_3" localSheetId="12">#REF!</definedName>
    <definedName name="_R7_3" localSheetId="22">#REF!</definedName>
    <definedName name="_R7_3">#REF!</definedName>
    <definedName name="_R7_4" localSheetId="70">#REF!</definedName>
    <definedName name="_R7_4" localSheetId="71">#REF!</definedName>
    <definedName name="_R7_4" localSheetId="72">#REF!</definedName>
    <definedName name="_R7_4" localSheetId="73">#REF!</definedName>
    <definedName name="_R7_4" localSheetId="74">#REF!</definedName>
    <definedName name="_R7_4" localSheetId="75">#REF!</definedName>
    <definedName name="_R7_4" localSheetId="77">#REF!</definedName>
    <definedName name="_R7_4" localSheetId="78">#REF!</definedName>
    <definedName name="_R7_4" localSheetId="80">#REF!</definedName>
    <definedName name="_R7_4" localSheetId="81">#REF!</definedName>
    <definedName name="_R7_4" localSheetId="12">#REF!</definedName>
    <definedName name="_R7_4" localSheetId="22">#REF!</definedName>
    <definedName name="_R7_4">#REF!</definedName>
    <definedName name="_R7_5" localSheetId="70">#REF!</definedName>
    <definedName name="_R7_5" localSheetId="71">#REF!</definedName>
    <definedName name="_R7_5" localSheetId="72">#REF!</definedName>
    <definedName name="_R7_5" localSheetId="73">#REF!</definedName>
    <definedName name="_R7_5" localSheetId="74">#REF!</definedName>
    <definedName name="_R7_5" localSheetId="75">#REF!</definedName>
    <definedName name="_R7_5" localSheetId="77">#REF!</definedName>
    <definedName name="_R7_5" localSheetId="78">#REF!</definedName>
    <definedName name="_R7_5" localSheetId="80">#REF!</definedName>
    <definedName name="_R7_5" localSheetId="81">#REF!</definedName>
    <definedName name="_R7_5" localSheetId="12">#REF!</definedName>
    <definedName name="_R7_5" localSheetId="22">#REF!</definedName>
    <definedName name="_R7_5">#REF!</definedName>
    <definedName name="_R7_6" localSheetId="70">#REF!</definedName>
    <definedName name="_R7_6" localSheetId="71">#REF!</definedName>
    <definedName name="_R7_6" localSheetId="72">#REF!</definedName>
    <definedName name="_R7_6" localSheetId="73">#REF!</definedName>
    <definedName name="_R7_6" localSheetId="74">#REF!</definedName>
    <definedName name="_R7_6" localSheetId="75">#REF!</definedName>
    <definedName name="_R7_6" localSheetId="77">#REF!</definedName>
    <definedName name="_R7_6" localSheetId="78">#REF!</definedName>
    <definedName name="_R7_6" localSheetId="80">#REF!</definedName>
    <definedName name="_R7_6" localSheetId="81">#REF!</definedName>
    <definedName name="_R7_6" localSheetId="12">#REF!</definedName>
    <definedName name="_R7_6" localSheetId="22">#REF!</definedName>
    <definedName name="_R7_6">#REF!</definedName>
    <definedName name="_R7_7" localSheetId="70">#REF!</definedName>
    <definedName name="_R7_7" localSheetId="71">#REF!</definedName>
    <definedName name="_R7_7" localSheetId="72">#REF!</definedName>
    <definedName name="_R7_7" localSheetId="73">#REF!</definedName>
    <definedName name="_R7_7" localSheetId="74">#REF!</definedName>
    <definedName name="_R7_7" localSheetId="75">#REF!</definedName>
    <definedName name="_R7_7" localSheetId="77">#REF!</definedName>
    <definedName name="_R7_7" localSheetId="78">#REF!</definedName>
    <definedName name="_R7_7" localSheetId="80">#REF!</definedName>
    <definedName name="_R7_7" localSheetId="81">#REF!</definedName>
    <definedName name="_R7_7" localSheetId="12">#REF!</definedName>
    <definedName name="_R7_7" localSheetId="22">#REF!</definedName>
    <definedName name="_R7_7">#REF!</definedName>
    <definedName name="_R7_8" localSheetId="70">#REF!</definedName>
    <definedName name="_R7_8" localSheetId="71">#REF!</definedName>
    <definedName name="_R7_8" localSheetId="72">#REF!</definedName>
    <definedName name="_R7_8" localSheetId="73">#REF!</definedName>
    <definedName name="_R7_8" localSheetId="74">#REF!</definedName>
    <definedName name="_R7_8" localSheetId="75">#REF!</definedName>
    <definedName name="_R7_8" localSheetId="77">#REF!</definedName>
    <definedName name="_R7_8" localSheetId="78">#REF!</definedName>
    <definedName name="_R7_8" localSheetId="80">#REF!</definedName>
    <definedName name="_R7_8" localSheetId="81">#REF!</definedName>
    <definedName name="_R7_8" localSheetId="12">#REF!</definedName>
    <definedName name="_R7_8" localSheetId="22">#REF!</definedName>
    <definedName name="_R7_8">#REF!</definedName>
    <definedName name="_R7_9" localSheetId="70">#REF!</definedName>
    <definedName name="_R7_9" localSheetId="71">#REF!</definedName>
    <definedName name="_R7_9" localSheetId="72">#REF!</definedName>
    <definedName name="_R7_9" localSheetId="73">#REF!</definedName>
    <definedName name="_R7_9" localSheetId="74">#REF!</definedName>
    <definedName name="_R7_9" localSheetId="75">#REF!</definedName>
    <definedName name="_R7_9" localSheetId="77">#REF!</definedName>
    <definedName name="_R7_9" localSheetId="78">#REF!</definedName>
    <definedName name="_R7_9" localSheetId="80">#REF!</definedName>
    <definedName name="_R7_9" localSheetId="81">#REF!</definedName>
    <definedName name="_R7_9" localSheetId="12">#REF!</definedName>
    <definedName name="_R7_9" localSheetId="22">#REF!</definedName>
    <definedName name="_R7_9">#REF!</definedName>
    <definedName name="_R8_1" localSheetId="61">'10.1'!$A$1:$A$2</definedName>
    <definedName name="_R8_1" localSheetId="62">#REF!</definedName>
    <definedName name="_R8_1" localSheetId="46">'7.1'!$A$1:$D$2</definedName>
    <definedName name="_R8_1" localSheetId="47">'7.2'!$A$1:$D$5</definedName>
    <definedName name="_R8_1" localSheetId="49">'8.1'!$A$1:$A$9</definedName>
    <definedName name="_R8_1" localSheetId="50">'8.2'!$A$1:$A$9</definedName>
    <definedName name="_R8_1" localSheetId="52">'8.3'!$A$1:$A$9</definedName>
    <definedName name="_R8_1" localSheetId="53">'8.4'!$A$1:$A$9</definedName>
    <definedName name="_R8_1" localSheetId="55">'9.1'!$A$1:$A$8</definedName>
    <definedName name="_R8_1" localSheetId="56">'9.2'!#REF!</definedName>
    <definedName name="_R8_1" localSheetId="57">'9.3'!#REF!</definedName>
    <definedName name="_R8_1" localSheetId="58">'9.4'!#REF!</definedName>
    <definedName name="_R8_1" localSheetId="59">'9.5'!#REF!</definedName>
    <definedName name="_R8_1">'2.10'!$A$1:$F$2</definedName>
    <definedName name="_R8_2" localSheetId="62">#REF!</definedName>
    <definedName name="_R8_2" localSheetId="70">#REF!</definedName>
    <definedName name="_R8_2" localSheetId="71">#REF!</definedName>
    <definedName name="_R8_2" localSheetId="72">#REF!</definedName>
    <definedName name="_R8_2" localSheetId="73">#REF!</definedName>
    <definedName name="_R8_2" localSheetId="74">#REF!</definedName>
    <definedName name="_R8_2" localSheetId="75">#REF!</definedName>
    <definedName name="_R8_2" localSheetId="77">#REF!</definedName>
    <definedName name="_R8_2" localSheetId="78">#REF!</definedName>
    <definedName name="_R8_2" localSheetId="80">#REF!</definedName>
    <definedName name="_R8_2" localSheetId="81">#REF!</definedName>
    <definedName name="_R8_2" localSheetId="12">#REF!</definedName>
    <definedName name="_R8_2" localSheetId="22">#REF!</definedName>
    <definedName name="_R8_2">#REF!</definedName>
    <definedName name="_R8_3" localSheetId="62">#REF!</definedName>
    <definedName name="_R8_3">'2.11'!$A$1:$D$5</definedName>
    <definedName name="_R8_4" localSheetId="70">#REF!</definedName>
    <definedName name="_R8_4" localSheetId="71">#REF!</definedName>
    <definedName name="_R8_4" localSheetId="72">#REF!</definedName>
    <definedName name="_R8_4" localSheetId="73">#REF!</definedName>
    <definedName name="_R8_4" localSheetId="74">#REF!</definedName>
    <definedName name="_R8_4" localSheetId="75">#REF!</definedName>
    <definedName name="_R8_4" localSheetId="77">#REF!</definedName>
    <definedName name="_R8_4" localSheetId="78">#REF!</definedName>
    <definedName name="_R8_4" localSheetId="80">#REF!</definedName>
    <definedName name="_R8_4" localSheetId="81">#REF!</definedName>
    <definedName name="_R8_4" localSheetId="12">#REF!</definedName>
    <definedName name="_R8_4" localSheetId="22">#REF!</definedName>
    <definedName name="_R8_4">#REF!</definedName>
    <definedName name="_R8_5" localSheetId="70">#REF!</definedName>
    <definedName name="_R8_5" localSheetId="71">#REF!</definedName>
    <definedName name="_R8_5" localSheetId="72">#REF!</definedName>
    <definedName name="_R8_5" localSheetId="73">#REF!</definedName>
    <definedName name="_R8_5" localSheetId="74">#REF!</definedName>
    <definedName name="_R8_5" localSheetId="75">#REF!</definedName>
    <definedName name="_R8_5" localSheetId="77">#REF!</definedName>
    <definedName name="_R8_5" localSheetId="78">#REF!</definedName>
    <definedName name="_R8_5" localSheetId="80">#REF!</definedName>
    <definedName name="_R8_5" localSheetId="81">#REF!</definedName>
    <definedName name="_R8_5" localSheetId="12">#REF!</definedName>
    <definedName name="_R8_5" localSheetId="22">#REF!</definedName>
    <definedName name="_R8_5">#REF!</definedName>
    <definedName name="_R9_1" localSheetId="70">#REF!</definedName>
    <definedName name="_R9_1" localSheetId="71">#REF!</definedName>
    <definedName name="_R9_1" localSheetId="72">#REF!</definedName>
    <definedName name="_R9_1" localSheetId="73">#REF!</definedName>
    <definedName name="_R9_1" localSheetId="74">#REF!</definedName>
    <definedName name="_R9_1" localSheetId="75">#REF!</definedName>
    <definedName name="_R9_1" localSheetId="77">#REF!</definedName>
    <definedName name="_R9_1" localSheetId="78">#REF!</definedName>
    <definedName name="_R9_1" localSheetId="80">#REF!</definedName>
    <definedName name="_R9_1" localSheetId="81">#REF!</definedName>
    <definedName name="_R9_1" localSheetId="12">#REF!</definedName>
    <definedName name="_R9_1" localSheetId="22">#REF!</definedName>
    <definedName name="_R9_1">#REF!</definedName>
    <definedName name="_R9_2" localSheetId="70">#REF!</definedName>
    <definedName name="_R9_2" localSheetId="71">#REF!</definedName>
    <definedName name="_R9_2" localSheetId="72">#REF!</definedName>
    <definedName name="_R9_2" localSheetId="73">#REF!</definedName>
    <definedName name="_R9_2" localSheetId="74">#REF!</definedName>
    <definedName name="_R9_2" localSheetId="75">#REF!</definedName>
    <definedName name="_R9_2" localSheetId="77">#REF!</definedName>
    <definedName name="_R9_2" localSheetId="78">#REF!</definedName>
    <definedName name="_R9_2" localSheetId="80">#REF!</definedName>
    <definedName name="_R9_2" localSheetId="81">#REF!</definedName>
    <definedName name="_R9_2" localSheetId="12">#REF!</definedName>
    <definedName name="_R9_2" localSheetId="22">#REF!</definedName>
    <definedName name="_R9_2">#REF!</definedName>
    <definedName name="_R9_3" localSheetId="70">#REF!</definedName>
    <definedName name="_R9_3" localSheetId="71">#REF!</definedName>
    <definedName name="_R9_3" localSheetId="72">#REF!</definedName>
    <definedName name="_R9_3" localSheetId="73">#REF!</definedName>
    <definedName name="_R9_3" localSheetId="74">#REF!</definedName>
    <definedName name="_R9_3" localSheetId="75">#REF!</definedName>
    <definedName name="_R9_3" localSheetId="77">#REF!</definedName>
    <definedName name="_R9_3" localSheetId="78">#REF!</definedName>
    <definedName name="_R9_3" localSheetId="80">#REF!</definedName>
    <definedName name="_R9_3" localSheetId="81">#REF!</definedName>
    <definedName name="_R9_3" localSheetId="12">#REF!</definedName>
    <definedName name="_R9_3" localSheetId="22">#REF!</definedName>
    <definedName name="_R9_3">#REF!</definedName>
    <definedName name="_R9_4" localSheetId="70">#REF!</definedName>
    <definedName name="_R9_4" localSheetId="71">#REF!</definedName>
    <definedName name="_R9_4" localSheetId="72">#REF!</definedName>
    <definedName name="_R9_4" localSheetId="73">#REF!</definedName>
    <definedName name="_R9_4" localSheetId="74">#REF!</definedName>
    <definedName name="_R9_4" localSheetId="75">#REF!</definedName>
    <definedName name="_R9_4" localSheetId="77">#REF!</definedName>
    <definedName name="_R9_4" localSheetId="78">#REF!</definedName>
    <definedName name="_R9_4" localSheetId="80">#REF!</definedName>
    <definedName name="_R9_4" localSheetId="81">#REF!</definedName>
    <definedName name="_R9_4" localSheetId="12">#REF!</definedName>
    <definedName name="_R9_4" localSheetId="22">#REF!</definedName>
    <definedName name="_R9_4">#REF!</definedName>
    <definedName name="_R9_5" localSheetId="70">#REF!</definedName>
    <definedName name="_R9_5" localSheetId="71">#REF!</definedName>
    <definedName name="_R9_5" localSheetId="72">#REF!</definedName>
    <definedName name="_R9_5" localSheetId="73">#REF!</definedName>
    <definedName name="_R9_5" localSheetId="74">#REF!</definedName>
    <definedName name="_R9_5" localSheetId="75">#REF!</definedName>
    <definedName name="_R9_5" localSheetId="77">#REF!</definedName>
    <definedName name="_R9_5" localSheetId="78">#REF!</definedName>
    <definedName name="_R9_5" localSheetId="80">#REF!</definedName>
    <definedName name="_R9_5" localSheetId="81">#REF!</definedName>
    <definedName name="_R9_5" localSheetId="12">#REF!</definedName>
    <definedName name="_R9_5" localSheetId="22">#REF!</definedName>
    <definedName name="_R9_5">#REF!</definedName>
    <definedName name="_R9_6" localSheetId="70">#REF!</definedName>
    <definedName name="_R9_6" localSheetId="71">#REF!</definedName>
    <definedName name="_R9_6" localSheetId="72">#REF!</definedName>
    <definedName name="_R9_6" localSheetId="73">#REF!</definedName>
    <definedName name="_R9_6" localSheetId="74">#REF!</definedName>
    <definedName name="_R9_6" localSheetId="75">#REF!</definedName>
    <definedName name="_R9_6" localSheetId="77">#REF!</definedName>
    <definedName name="_R9_6" localSheetId="78">#REF!</definedName>
    <definedName name="_R9_6" localSheetId="80">#REF!</definedName>
    <definedName name="_R9_6" localSheetId="81">#REF!</definedName>
    <definedName name="_R9_6" localSheetId="12">#REF!</definedName>
    <definedName name="_R9_6" localSheetId="22">#REF!</definedName>
    <definedName name="_R9_6">#REF!</definedName>
    <definedName name="_R9_7" localSheetId="70">#REF!</definedName>
    <definedName name="_R9_7" localSheetId="71">#REF!</definedName>
    <definedName name="_R9_7" localSheetId="72">#REF!</definedName>
    <definedName name="_R9_7" localSheetId="73">#REF!</definedName>
    <definedName name="_R9_7" localSheetId="74">#REF!</definedName>
    <definedName name="_R9_7" localSheetId="75">#REF!</definedName>
    <definedName name="_R9_7" localSheetId="77">#REF!</definedName>
    <definedName name="_R9_7" localSheetId="78">#REF!</definedName>
    <definedName name="_R9_7" localSheetId="80">#REF!</definedName>
    <definedName name="_R9_7" localSheetId="81">#REF!</definedName>
    <definedName name="_R9_7" localSheetId="12">#REF!</definedName>
    <definedName name="_R9_7" localSheetId="22">#REF!</definedName>
    <definedName name="_R9_7">#REF!</definedName>
    <definedName name="_R9_8" localSheetId="70">#REF!</definedName>
    <definedName name="_R9_8" localSheetId="71">#REF!</definedName>
    <definedName name="_R9_8" localSheetId="72">#REF!</definedName>
    <definedName name="_R9_8" localSheetId="73">#REF!</definedName>
    <definedName name="_R9_8" localSheetId="74">#REF!</definedName>
    <definedName name="_R9_8" localSheetId="75">#REF!</definedName>
    <definedName name="_R9_8" localSheetId="77">#REF!</definedName>
    <definedName name="_R9_8" localSheetId="78">#REF!</definedName>
    <definedName name="_R9_8" localSheetId="80">#REF!</definedName>
    <definedName name="_R9_8" localSheetId="81">#REF!</definedName>
    <definedName name="_R9_8" localSheetId="12">#REF!</definedName>
    <definedName name="_R9_8" localSheetId="22">#REF!</definedName>
    <definedName name="_R9_8">#REF!</definedName>
    <definedName name="a1_" localSheetId="70">#REF!</definedName>
    <definedName name="a1_" localSheetId="77">#REF!</definedName>
    <definedName name="a1_" localSheetId="78">#REF!</definedName>
    <definedName name="a1_" localSheetId="80">#REF!</definedName>
    <definedName name="a1_" localSheetId="81">#REF!</definedName>
    <definedName name="a1_" localSheetId="12">#REF!</definedName>
    <definedName name="a1_" localSheetId="22">#REF!</definedName>
    <definedName name="a1_">#REF!</definedName>
    <definedName name="a12_" localSheetId="70">#REF!</definedName>
    <definedName name="a12_" localSheetId="77">#REF!</definedName>
    <definedName name="a12_" localSheetId="78">#REF!</definedName>
    <definedName name="a12_" localSheetId="80">#REF!</definedName>
    <definedName name="a12_" localSheetId="81">#REF!</definedName>
    <definedName name="a12_" localSheetId="12">#REF!</definedName>
    <definedName name="a12_" localSheetId="22">#REF!</definedName>
    <definedName name="a12_">#REF!</definedName>
    <definedName name="_xlnm.Print_Area" localSheetId="1">'1.1'!$A$1:$B$27</definedName>
    <definedName name="_xlnm.Print_Area" localSheetId="2">'1.1 graf1'!$A$1:$B$22</definedName>
    <definedName name="_xlnm.Print_Area" localSheetId="4">'1.2 graf1'!$A$1:$B$22</definedName>
    <definedName name="_xlnm.Print_Area" localSheetId="6">'1.3'!$A$1:$H$14</definedName>
    <definedName name="_xlnm.Print_Area" localSheetId="10">'2.1 graf1'!$A$1:$B$22</definedName>
    <definedName name="_xlnm.Print_Area" localSheetId="24">'2.10 graf1'!$A$1:$B$22</definedName>
    <definedName name="_xlnm.Print_Area" localSheetId="13">'2.3 graf1'!$A$1:$B$22</definedName>
    <definedName name="_xlnm.Print_Area" localSheetId="15">'2.4'!$A$1:$E$45</definedName>
    <definedName name="_xlnm.Print_Area" localSheetId="18">'2.6 graf1'!$A$1:$B$22</definedName>
    <definedName name="_xlnm.Print_Area" localSheetId="21">'2.8 graf1'!$A$1:$B$22</definedName>
    <definedName name="_xlnm.Print_Area" localSheetId="31">'4.1 graf1'!$A$1:$B$22</definedName>
    <definedName name="_xlnm.Print_Area" localSheetId="36">'5.1'!$A$1:$J$17</definedName>
    <definedName name="_xlnm.Print_Area" localSheetId="37">'5.1 graf1'!$A$1:$B$21</definedName>
    <definedName name="_xlnm.Print_Area" localSheetId="38">'5.1 graf2'!$A$1:$B$22</definedName>
    <definedName name="_xlnm.Print_Area" localSheetId="42">'6.1 graf1'!$A$1:$B$23</definedName>
    <definedName name="_xlnm.Print_Area" localSheetId="43">'6.1 graf2'!$A$1:$B$22</definedName>
    <definedName name="_xlnm.Print_Area" localSheetId="46">'7.1'!$A$1:$D$2</definedName>
    <definedName name="_xlnm.Print_Area" localSheetId="51">'8.2 graf1'!$A$1:$B$28</definedName>
    <definedName name="bla" localSheetId="70">#REF!</definedName>
    <definedName name="bla" localSheetId="74">#REF!</definedName>
    <definedName name="bla" localSheetId="75">#REF!</definedName>
    <definedName name="bla" localSheetId="77">#REF!</definedName>
    <definedName name="bla" localSheetId="78">#REF!</definedName>
    <definedName name="bla" localSheetId="80">#REF!</definedName>
    <definedName name="bla" localSheetId="81">#REF!</definedName>
    <definedName name="bla" localSheetId="12">#REF!</definedName>
    <definedName name="bla" localSheetId="22">#REF!</definedName>
    <definedName name="bla">#REF!</definedName>
    <definedName name="nuev" localSheetId="70">#REF!</definedName>
    <definedName name="nuev" localSheetId="77">#REF!</definedName>
    <definedName name="nuev" localSheetId="78">#REF!</definedName>
    <definedName name="nuev" localSheetId="80">#REF!</definedName>
    <definedName name="nuev" localSheetId="81">#REF!</definedName>
    <definedName name="nuev" localSheetId="12">#REF!</definedName>
    <definedName name="nuev" localSheetId="22">#REF!</definedName>
    <definedName name="nuev">#REF!</definedName>
    <definedName name="Nuevo" localSheetId="70">#REF!</definedName>
    <definedName name="Nuevo" localSheetId="77">#REF!</definedName>
    <definedName name="Nuevo" localSheetId="78">#REF!</definedName>
    <definedName name="Nuevo" localSheetId="80">#REF!</definedName>
    <definedName name="Nuevo" localSheetId="81">#REF!</definedName>
    <definedName name="Nuevo" localSheetId="12">#REF!</definedName>
    <definedName name="Nuevo" localSheetId="22">#REF!</definedName>
    <definedName name="Nuevo">#REF!</definedName>
    <definedName name="nuevo2" localSheetId="70">#REF!</definedName>
    <definedName name="nuevo2" localSheetId="77">#REF!</definedName>
    <definedName name="nuevo2" localSheetId="78">#REF!</definedName>
    <definedName name="nuevo2" localSheetId="80">#REF!</definedName>
    <definedName name="nuevo2" localSheetId="81">#REF!</definedName>
    <definedName name="nuevo2" localSheetId="12">#REF!</definedName>
    <definedName name="nuevo2" localSheetId="22">#REF!</definedName>
    <definedName name="nuevo2">#REF!</definedName>
    <definedName name="nuevo3" localSheetId="70">#REF!</definedName>
    <definedName name="nuevo3" localSheetId="77">#REF!</definedName>
    <definedName name="nuevo3" localSheetId="78">#REF!</definedName>
    <definedName name="nuevo3" localSheetId="80">#REF!</definedName>
    <definedName name="nuevo3" localSheetId="81">#REF!</definedName>
    <definedName name="nuevo3" localSheetId="12">#REF!</definedName>
    <definedName name="nuevo3" localSheetId="22">#REF!</definedName>
    <definedName name="nuevo3">#REF!</definedName>
    <definedName name="qqqqq" localSheetId="70">#REF!</definedName>
    <definedName name="qqqqq" localSheetId="74">#REF!</definedName>
    <definedName name="qqqqq" localSheetId="75">#REF!</definedName>
    <definedName name="qqqqq" localSheetId="77">#REF!</definedName>
    <definedName name="qqqqq" localSheetId="78">#REF!</definedName>
    <definedName name="qqqqq" localSheetId="80">#REF!</definedName>
    <definedName name="qqqqq" localSheetId="81">#REF!</definedName>
    <definedName name="qqqqq" localSheetId="12">#REF!</definedName>
    <definedName name="qqqqq" localSheetId="22">#REF!</definedName>
    <definedName name="qqqqq">#REF!</definedName>
    <definedName name="qrqwrqwrqr" localSheetId="70">#REF!</definedName>
    <definedName name="qrqwrqwrqr" localSheetId="74">#REF!</definedName>
    <definedName name="qrqwrqwrqr" localSheetId="75">#REF!</definedName>
    <definedName name="qrqwrqwrqr" localSheetId="77">#REF!</definedName>
    <definedName name="qrqwrqwrqr" localSheetId="78">#REF!</definedName>
    <definedName name="qrqwrqwrqr" localSheetId="80">#REF!</definedName>
    <definedName name="qrqwrqwrqr" localSheetId="81">#REF!</definedName>
    <definedName name="qrqwrqwrqr" localSheetId="12">#REF!</definedName>
    <definedName name="qrqwrqwrqr" localSheetId="22">#REF!</definedName>
    <definedName name="qrqwrqwrqr">#REF!</definedName>
    <definedName name="qwrwqrqwrqwr" localSheetId="70">#REF!</definedName>
    <definedName name="qwrwqrqwrqwr" localSheetId="74">#REF!</definedName>
    <definedName name="qwrwqrqwrqwr" localSheetId="75">#REF!</definedName>
    <definedName name="qwrwqrqwrqwr" localSheetId="77">#REF!</definedName>
    <definedName name="qwrwqrqwrqwr" localSheetId="78">#REF!</definedName>
    <definedName name="qwrwqrqwrqwr" localSheetId="80">#REF!</definedName>
    <definedName name="qwrwqrqwrqwr" localSheetId="81">#REF!</definedName>
    <definedName name="qwrwqrqwrqwr" localSheetId="12">#REF!</definedName>
    <definedName name="qwrwqrqwrqwr" localSheetId="22">#REF!</definedName>
    <definedName name="qwrwqrqwrqwr">#REF!</definedName>
    <definedName name="R_4.1" localSheetId="70">#REF!</definedName>
    <definedName name="R_4.1" localSheetId="71">#REF!</definedName>
    <definedName name="R_4.1" localSheetId="72">#REF!</definedName>
    <definedName name="R_4.1" localSheetId="73">#REF!</definedName>
    <definedName name="R_4.1" localSheetId="74">#REF!</definedName>
    <definedName name="R_4.1" localSheetId="75">#REF!</definedName>
    <definedName name="R_4.1" localSheetId="77">#REF!</definedName>
    <definedName name="R_4.1" localSheetId="78">#REF!</definedName>
    <definedName name="R_4.1" localSheetId="80">#REF!</definedName>
    <definedName name="R_4.1" localSheetId="81">#REF!</definedName>
    <definedName name="R_4.1" localSheetId="12">#REF!</definedName>
    <definedName name="R_4.1" localSheetId="22">#REF!</definedName>
    <definedName name="R_4.1">#REF!</definedName>
    <definedName name="R_4.2" localSheetId="70">#REF!</definedName>
    <definedName name="R_4.2" localSheetId="71">#REF!</definedName>
    <definedName name="R_4.2" localSheetId="72">#REF!</definedName>
    <definedName name="R_4.2" localSheetId="73">#REF!</definedName>
    <definedName name="R_4.2" localSheetId="74">#REF!</definedName>
    <definedName name="R_4.2" localSheetId="75">#REF!</definedName>
    <definedName name="R_4.2" localSheetId="77">#REF!</definedName>
    <definedName name="R_4.2" localSheetId="78">#REF!</definedName>
    <definedName name="R_4.2" localSheetId="80">#REF!</definedName>
    <definedName name="R_4.2" localSheetId="81">#REF!</definedName>
    <definedName name="R_4.2" localSheetId="12">#REF!</definedName>
    <definedName name="R_4.2" localSheetId="22">#REF!</definedName>
    <definedName name="R_4.2">#REF!</definedName>
    <definedName name="R_4.3" localSheetId="70">#REF!</definedName>
    <definedName name="R_4.3" localSheetId="71">#REF!</definedName>
    <definedName name="R_4.3" localSheetId="72">#REF!</definedName>
    <definedName name="R_4.3" localSheetId="73">#REF!</definedName>
    <definedName name="R_4.3" localSheetId="74">#REF!</definedName>
    <definedName name="R_4.3" localSheetId="75">#REF!</definedName>
    <definedName name="R_4.3" localSheetId="77">#REF!</definedName>
    <definedName name="R_4.3" localSheetId="78">#REF!</definedName>
    <definedName name="R_4.3" localSheetId="80">#REF!</definedName>
    <definedName name="R_4.3" localSheetId="81">#REF!</definedName>
    <definedName name="R_4.3" localSheetId="12">#REF!</definedName>
    <definedName name="R_4.3" localSheetId="22">#REF!</definedName>
    <definedName name="R_4.3">#REF!</definedName>
    <definedName name="R_4.4" localSheetId="70">#REF!</definedName>
    <definedName name="R_4.4" localSheetId="71">#REF!</definedName>
    <definedName name="R_4.4" localSheetId="72">#REF!</definedName>
    <definedName name="R_4.4" localSheetId="73">#REF!</definedName>
    <definedName name="R_4.4" localSheetId="74">#REF!</definedName>
    <definedName name="R_4.4" localSheetId="75">#REF!</definedName>
    <definedName name="R_4.4" localSheetId="77">#REF!</definedName>
    <definedName name="R_4.4" localSheetId="78">#REF!</definedName>
    <definedName name="R_4.4" localSheetId="80">#REF!</definedName>
    <definedName name="R_4.4" localSheetId="81">#REF!</definedName>
    <definedName name="R_4.4" localSheetId="12">#REF!</definedName>
    <definedName name="R_4.4" localSheetId="22">#REF!</definedName>
    <definedName name="R_4.4">#REF!</definedName>
    <definedName name="R_4.5" localSheetId="70">#REF!</definedName>
    <definedName name="R_4.5" localSheetId="71">#REF!</definedName>
    <definedName name="R_4.5" localSheetId="72">#REF!</definedName>
    <definedName name="R_4.5" localSheetId="73">#REF!</definedName>
    <definedName name="R_4.5" localSheetId="74">#REF!</definedName>
    <definedName name="R_4.5" localSheetId="75">#REF!</definedName>
    <definedName name="R_4.5" localSheetId="77">#REF!</definedName>
    <definedName name="R_4.5" localSheetId="78">#REF!</definedName>
    <definedName name="R_4.5" localSheetId="80">#REF!</definedName>
    <definedName name="R_4.5" localSheetId="81">#REF!</definedName>
    <definedName name="R_4.5" localSheetId="12">#REF!</definedName>
    <definedName name="R_4.5" localSheetId="22">#REF!</definedName>
    <definedName name="R_4.5">#REF!</definedName>
    <definedName name="R_4.6" localSheetId="70">#REF!</definedName>
    <definedName name="R_4.6" localSheetId="71">#REF!</definedName>
    <definedName name="R_4.6" localSheetId="72">#REF!</definedName>
    <definedName name="R_4.6" localSheetId="73">#REF!</definedName>
    <definedName name="R_4.6" localSheetId="74">#REF!</definedName>
    <definedName name="R_4.6" localSheetId="75">#REF!</definedName>
    <definedName name="R_4.6" localSheetId="77">#REF!</definedName>
    <definedName name="R_4.6" localSheetId="78">#REF!</definedName>
    <definedName name="R_4.6" localSheetId="80">#REF!</definedName>
    <definedName name="R_4.6" localSheetId="81">#REF!</definedName>
    <definedName name="R_4.6" localSheetId="12">#REF!</definedName>
    <definedName name="R_4.6" localSheetId="22">#REF!</definedName>
    <definedName name="R_4.6">#REF!</definedName>
    <definedName name="R_4.7" localSheetId="70">#REF!</definedName>
    <definedName name="R_4.7" localSheetId="71">#REF!</definedName>
    <definedName name="R_4.7" localSheetId="72">#REF!</definedName>
    <definedName name="R_4.7" localSheetId="73">#REF!</definedName>
    <definedName name="R_4.7" localSheetId="74">#REF!</definedName>
    <definedName name="R_4.7" localSheetId="75">#REF!</definedName>
    <definedName name="R_4.7" localSheetId="77">#REF!</definedName>
    <definedName name="R_4.7" localSheetId="78">#REF!</definedName>
    <definedName name="R_4.7" localSheetId="80">#REF!</definedName>
    <definedName name="R_4.7" localSheetId="81">#REF!</definedName>
    <definedName name="R_4.7" localSheetId="12">#REF!</definedName>
    <definedName name="R_4.7" localSheetId="22">#REF!</definedName>
    <definedName name="R_4.7">#REF!</definedName>
    <definedName name="R_4.8" localSheetId="70">#REF!</definedName>
    <definedName name="R_4.8" localSheetId="71">#REF!</definedName>
    <definedName name="R_4.8" localSheetId="72">#REF!</definedName>
    <definedName name="R_4.8" localSheetId="73">#REF!</definedName>
    <definedName name="R_4.8" localSheetId="74">#REF!</definedName>
    <definedName name="R_4.8" localSheetId="75">#REF!</definedName>
    <definedName name="R_4.8" localSheetId="77">#REF!</definedName>
    <definedName name="R_4.8" localSheetId="78">#REF!</definedName>
    <definedName name="R_4.8" localSheetId="80">#REF!</definedName>
    <definedName name="R_4.8" localSheetId="81">#REF!</definedName>
    <definedName name="R_4.8" localSheetId="12">#REF!</definedName>
    <definedName name="R_4.8" localSheetId="22">#REF!</definedName>
    <definedName name="R_4.8">#REF!</definedName>
    <definedName name="R_4.9" localSheetId="70">#REF!</definedName>
    <definedName name="R_4.9" localSheetId="71">#REF!</definedName>
    <definedName name="R_4.9" localSheetId="72">#REF!</definedName>
    <definedName name="R_4.9" localSheetId="73">#REF!</definedName>
    <definedName name="R_4.9" localSheetId="74">#REF!</definedName>
    <definedName name="R_4.9" localSheetId="75">#REF!</definedName>
    <definedName name="R_4.9" localSheetId="77">#REF!</definedName>
    <definedName name="R_4.9" localSheetId="78">#REF!</definedName>
    <definedName name="R_4.9" localSheetId="80">#REF!</definedName>
    <definedName name="R_4.9" localSheetId="81">#REF!</definedName>
    <definedName name="R_4.9" localSheetId="12">#REF!</definedName>
    <definedName name="R_4.9" localSheetId="22">#REF!</definedName>
    <definedName name="R_4.9">#REF!</definedName>
    <definedName name="R_6.1" localSheetId="70">#REF!</definedName>
    <definedName name="R_6.1" localSheetId="71">#REF!</definedName>
    <definedName name="R_6.1" localSheetId="72">#REF!</definedName>
    <definedName name="R_6.1" localSheetId="73">#REF!</definedName>
    <definedName name="R_6.1" localSheetId="74">#REF!</definedName>
    <definedName name="R_6.1" localSheetId="75">#REF!</definedName>
    <definedName name="R_6.1" localSheetId="77">#REF!</definedName>
    <definedName name="R_6.1" localSheetId="78">#REF!</definedName>
    <definedName name="R_6.1" localSheetId="80">#REF!</definedName>
    <definedName name="R_6.1" localSheetId="81">#REF!</definedName>
    <definedName name="R_6.1" localSheetId="12">#REF!</definedName>
    <definedName name="R_6.1" localSheetId="22">#REF!</definedName>
    <definedName name="R_6.1">#REF!</definedName>
    <definedName name="R_6.2" localSheetId="70">#REF!</definedName>
    <definedName name="R_6.2" localSheetId="71">#REF!</definedName>
    <definedName name="R_6.2" localSheetId="72">#REF!</definedName>
    <definedName name="R_6.2" localSheetId="73">#REF!</definedName>
    <definedName name="R_6.2" localSheetId="74">#REF!</definedName>
    <definedName name="R_6.2" localSheetId="75">#REF!</definedName>
    <definedName name="R_6.2" localSheetId="77">#REF!</definedName>
    <definedName name="R_6.2" localSheetId="78">#REF!</definedName>
    <definedName name="R_6.2" localSheetId="80">#REF!</definedName>
    <definedName name="R_6.2" localSheetId="81">#REF!</definedName>
    <definedName name="R_6.2" localSheetId="12">#REF!</definedName>
    <definedName name="R_6.2" localSheetId="22">#REF!</definedName>
    <definedName name="R_6.2">#REF!</definedName>
    <definedName name="R_6.3" localSheetId="70">#REF!</definedName>
    <definedName name="R_6.3" localSheetId="71">#REF!</definedName>
    <definedName name="R_6.3" localSheetId="72">#REF!</definedName>
    <definedName name="R_6.3" localSheetId="73">#REF!</definedName>
    <definedName name="R_6.3" localSheetId="74">#REF!</definedName>
    <definedName name="R_6.3" localSheetId="75">#REF!</definedName>
    <definedName name="R_6.3" localSheetId="77">#REF!</definedName>
    <definedName name="R_6.3" localSheetId="78">#REF!</definedName>
    <definedName name="R_6.3" localSheetId="80">#REF!</definedName>
    <definedName name="R_6.3" localSheetId="81">#REF!</definedName>
    <definedName name="R_6.3" localSheetId="12">#REF!</definedName>
    <definedName name="R_6.3" localSheetId="22">#REF!</definedName>
    <definedName name="R_6.3">#REF!</definedName>
    <definedName name="R_6.4" localSheetId="70">#REF!</definedName>
    <definedName name="R_6.4" localSheetId="71">#REF!</definedName>
    <definedName name="R_6.4" localSheetId="72">#REF!</definedName>
    <definedName name="R_6.4" localSheetId="73">#REF!</definedName>
    <definedName name="R_6.4" localSheetId="74">#REF!</definedName>
    <definedName name="R_6.4" localSheetId="75">#REF!</definedName>
    <definedName name="R_6.4" localSheetId="77">#REF!</definedName>
    <definedName name="R_6.4" localSheetId="78">#REF!</definedName>
    <definedName name="R_6.4" localSheetId="80">#REF!</definedName>
    <definedName name="R_6.4" localSheetId="81">#REF!</definedName>
    <definedName name="R_6.4" localSheetId="12">#REF!</definedName>
    <definedName name="R_6.4" localSheetId="22">#REF!</definedName>
    <definedName name="R_6.4">#REF!</definedName>
    <definedName name="R_6.5" localSheetId="70">#REF!</definedName>
    <definedName name="R_6.5" localSheetId="71">#REF!</definedName>
    <definedName name="R_6.5" localSheetId="72">#REF!</definedName>
    <definedName name="R_6.5" localSheetId="73">#REF!</definedName>
    <definedName name="R_6.5" localSheetId="74">#REF!</definedName>
    <definedName name="R_6.5" localSheetId="75">#REF!</definedName>
    <definedName name="R_6.5" localSheetId="77">#REF!</definedName>
    <definedName name="R_6.5" localSheetId="78">#REF!</definedName>
    <definedName name="R_6.5" localSheetId="80">#REF!</definedName>
    <definedName name="R_6.5" localSheetId="81">#REF!</definedName>
    <definedName name="R_6.5" localSheetId="12">#REF!</definedName>
    <definedName name="R_6.5" localSheetId="22">#REF!</definedName>
    <definedName name="R_6.5">#REF!</definedName>
    <definedName name="R_6.6" localSheetId="70">#REF!</definedName>
    <definedName name="R_6.6" localSheetId="71">#REF!</definedName>
    <definedName name="R_6.6" localSheetId="72">#REF!</definedName>
    <definedName name="R_6.6" localSheetId="73">#REF!</definedName>
    <definedName name="R_6.6" localSheetId="74">#REF!</definedName>
    <definedName name="R_6.6" localSheetId="75">#REF!</definedName>
    <definedName name="R_6.6" localSheetId="77">#REF!</definedName>
    <definedName name="R_6.6" localSheetId="78">#REF!</definedName>
    <definedName name="R_6.6" localSheetId="80">#REF!</definedName>
    <definedName name="R_6.6" localSheetId="81">#REF!</definedName>
    <definedName name="R_6.6" localSheetId="12">#REF!</definedName>
    <definedName name="R_6.6" localSheetId="22">#REF!</definedName>
    <definedName name="R_6.6">#REF!</definedName>
    <definedName name="R_6.7" localSheetId="70">#REF!</definedName>
    <definedName name="R_6.7" localSheetId="71">#REF!</definedName>
    <definedName name="R_6.7" localSheetId="72">#REF!</definedName>
    <definedName name="R_6.7" localSheetId="73">#REF!</definedName>
    <definedName name="R_6.7" localSheetId="74">#REF!</definedName>
    <definedName name="R_6.7" localSheetId="75">#REF!</definedName>
    <definedName name="R_6.7" localSheetId="77">#REF!</definedName>
    <definedName name="R_6.7" localSheetId="78">#REF!</definedName>
    <definedName name="R_6.7" localSheetId="80">#REF!</definedName>
    <definedName name="R_6.7" localSheetId="81">#REF!</definedName>
    <definedName name="R_6.7" localSheetId="12">#REF!</definedName>
    <definedName name="R_6.7" localSheetId="22">#REF!</definedName>
    <definedName name="R_6.7">#REF!</definedName>
    <definedName name="rer" localSheetId="70">#REF!</definedName>
    <definedName name="rer" localSheetId="74">#REF!</definedName>
    <definedName name="rer" localSheetId="75">#REF!</definedName>
    <definedName name="rer" localSheetId="77">#REF!</definedName>
    <definedName name="rer" localSheetId="78">#REF!</definedName>
    <definedName name="rer" localSheetId="80">#REF!</definedName>
    <definedName name="rer" localSheetId="81">#REF!</definedName>
    <definedName name="rer" localSheetId="12">#REF!</definedName>
    <definedName name="rer" localSheetId="22">#REF!</definedName>
    <definedName name="rer">#REF!</definedName>
    <definedName name="rqwrqwrqwr" localSheetId="70">#REF!</definedName>
    <definedName name="rqwrqwrqwr" localSheetId="74">#REF!</definedName>
    <definedName name="rqwrqwrqwr" localSheetId="75">#REF!</definedName>
    <definedName name="rqwrqwrqwr" localSheetId="77">#REF!</definedName>
    <definedName name="rqwrqwrqwr" localSheetId="78">#REF!</definedName>
    <definedName name="rqwrqwrqwr" localSheetId="80">#REF!</definedName>
    <definedName name="rqwrqwrqwr" localSheetId="81">#REF!</definedName>
    <definedName name="rqwrqwrqwr" localSheetId="12">#REF!</definedName>
    <definedName name="rqwrqwrqwr" localSheetId="22">#REF!</definedName>
    <definedName name="rqwrqwrqwr">#REF!</definedName>
    <definedName name="rrrrer" localSheetId="70">#REF!</definedName>
    <definedName name="rrrrer" localSheetId="74">#REF!</definedName>
    <definedName name="rrrrer" localSheetId="75">#REF!</definedName>
    <definedName name="rrrrer" localSheetId="77">#REF!</definedName>
    <definedName name="rrrrer" localSheetId="78">#REF!</definedName>
    <definedName name="rrrrer" localSheetId="80">#REF!</definedName>
    <definedName name="rrrrer" localSheetId="81">#REF!</definedName>
    <definedName name="rrrrer" localSheetId="12">#REF!</definedName>
    <definedName name="rrrrer" localSheetId="22">#REF!</definedName>
    <definedName name="rrrrer">#REF!</definedName>
    <definedName name="rrrrr" localSheetId="70">#REF!</definedName>
    <definedName name="rrrrr" localSheetId="74">#REF!</definedName>
    <definedName name="rrrrr" localSheetId="75">#REF!</definedName>
    <definedName name="rrrrr" localSheetId="77">#REF!</definedName>
    <definedName name="rrrrr" localSheetId="78">#REF!</definedName>
    <definedName name="rrrrr" localSheetId="80">#REF!</definedName>
    <definedName name="rrrrr" localSheetId="81">#REF!</definedName>
    <definedName name="rrrrr" localSheetId="12">#REF!</definedName>
    <definedName name="rrrrr" localSheetId="22">#REF!</definedName>
    <definedName name="rrrrr">#REF!</definedName>
    <definedName name="rtqrqwrqwr" localSheetId="70">#REF!</definedName>
    <definedName name="rtqrqwrqwr" localSheetId="74">#REF!</definedName>
    <definedName name="rtqrqwrqwr" localSheetId="75">#REF!</definedName>
    <definedName name="rtqrqwrqwr" localSheetId="77">#REF!</definedName>
    <definedName name="rtqrqwrqwr" localSheetId="78">#REF!</definedName>
    <definedName name="rtqrqwrqwr" localSheetId="80">#REF!</definedName>
    <definedName name="rtqrqwrqwr" localSheetId="81">#REF!</definedName>
    <definedName name="rtqrqwrqwr" localSheetId="12">#REF!</definedName>
    <definedName name="rtqrqwrqwr" localSheetId="22">#REF!</definedName>
    <definedName name="rtqrqwrqwr">#REF!</definedName>
    <definedName name="rweerqrqwr" localSheetId="70">#REF!</definedName>
    <definedName name="rweerqrqwr" localSheetId="74">#REF!</definedName>
    <definedName name="rweerqrqwr" localSheetId="75">#REF!</definedName>
    <definedName name="rweerqrqwr" localSheetId="77">#REF!</definedName>
    <definedName name="rweerqrqwr" localSheetId="78">#REF!</definedName>
    <definedName name="rweerqrqwr" localSheetId="80">#REF!</definedName>
    <definedName name="rweerqrqwr" localSheetId="81">#REF!</definedName>
    <definedName name="rweerqrqwr" localSheetId="12">#REF!</definedName>
    <definedName name="rweerqrqwr" localSheetId="22">#REF!</definedName>
    <definedName name="rweerqrqwr">#REF!</definedName>
    <definedName name="ttttt" localSheetId="70">#REF!</definedName>
    <definedName name="ttttt" localSheetId="74">#REF!</definedName>
    <definedName name="ttttt" localSheetId="75">#REF!</definedName>
    <definedName name="ttttt" localSheetId="77">#REF!</definedName>
    <definedName name="ttttt" localSheetId="78">#REF!</definedName>
    <definedName name="ttttt" localSheetId="80">#REF!</definedName>
    <definedName name="ttttt" localSheetId="81">#REF!</definedName>
    <definedName name="ttttt" localSheetId="12">#REF!</definedName>
    <definedName name="ttttt" localSheetId="22">#REF!</definedName>
    <definedName name="ttttt">#REF!</definedName>
    <definedName name="wqrqrqwrqwrqr" localSheetId="70">#REF!</definedName>
    <definedName name="wqrqrqwrqwrqr" localSheetId="74">#REF!</definedName>
    <definedName name="wqrqrqwrqwrqr" localSheetId="75">#REF!</definedName>
    <definedName name="wqrqrqwrqwrqr" localSheetId="77">#REF!</definedName>
    <definedName name="wqrqrqwrqwrqr" localSheetId="78">#REF!</definedName>
    <definedName name="wqrqrqwrqwrqr" localSheetId="80">#REF!</definedName>
    <definedName name="wqrqrqwrqwrqr" localSheetId="81">#REF!</definedName>
    <definedName name="wqrqrqwrqwrqr" localSheetId="12">#REF!</definedName>
    <definedName name="wqrqrqwrqwrqr" localSheetId="22">#REF!</definedName>
    <definedName name="wqrqrqwrqwrqr">#REF!</definedName>
    <definedName name="xcvbcxvx" localSheetId="70">#REF!</definedName>
    <definedName name="xcvbcxvx" localSheetId="74">#REF!</definedName>
    <definedName name="xcvbcxvx" localSheetId="75">#REF!</definedName>
    <definedName name="xcvbcxvx" localSheetId="77">#REF!</definedName>
    <definedName name="xcvbcxvx" localSheetId="78">#REF!</definedName>
    <definedName name="xcvbcxvx" localSheetId="80">#REF!</definedName>
    <definedName name="xcvbcxvx" localSheetId="81">#REF!</definedName>
    <definedName name="xcvbcxvx" localSheetId="12">#REF!</definedName>
    <definedName name="xcvbcxvx" localSheetId="22">#REF!</definedName>
    <definedName name="xcvbcxvx">#REF!</definedName>
    <definedName name="yyyty6" localSheetId="70">#REF!</definedName>
    <definedName name="yyyty6" localSheetId="74">#REF!</definedName>
    <definedName name="yyyty6" localSheetId="75">#REF!</definedName>
    <definedName name="yyyty6" localSheetId="77">#REF!</definedName>
    <definedName name="yyyty6" localSheetId="78">#REF!</definedName>
    <definedName name="yyyty6" localSheetId="80">#REF!</definedName>
    <definedName name="yyyty6" localSheetId="81">#REF!</definedName>
    <definedName name="yyyty6" localSheetId="12">#REF!</definedName>
    <definedName name="yyyty6" localSheetId="22">#REF!</definedName>
    <definedName name="yyyty6">#REF!</definedName>
  </definedNames>
  <calcPr calcId="152511"/>
</workbook>
</file>

<file path=xl/calcChain.xml><?xml version="1.0" encoding="utf-8"?>
<calcChain xmlns="http://schemas.openxmlformats.org/spreadsheetml/2006/main">
  <c r="B4" i="129" l="1"/>
  <c r="H26" i="22" l="1"/>
  <c r="H25" i="22"/>
  <c r="H24" i="22"/>
  <c r="H22" i="22"/>
  <c r="H21" i="22"/>
  <c r="H20" i="22"/>
  <c r="H18" i="22"/>
  <c r="H17" i="22"/>
  <c r="B13" i="22"/>
  <c r="B14" i="22"/>
  <c r="B12" i="22"/>
  <c r="B10" i="22"/>
  <c r="B9" i="22"/>
  <c r="B8" i="22"/>
  <c r="B6" i="22"/>
  <c r="B5" i="22"/>
  <c r="H4" i="22"/>
  <c r="G23" i="22"/>
  <c r="F23" i="22"/>
  <c r="E23" i="22"/>
  <c r="D23" i="22"/>
  <c r="C23" i="22"/>
  <c r="B23" i="22"/>
  <c r="H11" i="22"/>
  <c r="G11" i="22"/>
  <c r="F11" i="22"/>
  <c r="E11" i="22"/>
  <c r="D11" i="22"/>
  <c r="C11" i="22"/>
  <c r="B11" i="22" l="1"/>
  <c r="H23" i="22"/>
  <c r="B20" i="16"/>
  <c r="B43" i="127" l="1"/>
  <c r="B42" i="127"/>
  <c r="B41" i="127"/>
  <c r="B40" i="127"/>
  <c r="B39" i="127"/>
  <c r="B38" i="127"/>
  <c r="B37" i="127"/>
  <c r="B36" i="127"/>
  <c r="B35" i="127"/>
  <c r="B34" i="127"/>
  <c r="B33" i="127"/>
  <c r="B32" i="127"/>
  <c r="B31" i="127"/>
  <c r="B30" i="127"/>
  <c r="B29" i="127"/>
  <c r="B28" i="127"/>
  <c r="B27" i="127"/>
  <c r="B26" i="127"/>
  <c r="B25" i="127"/>
  <c r="G24" i="127" l="1"/>
  <c r="F24" i="127"/>
  <c r="E24" i="127"/>
  <c r="D24" i="127"/>
  <c r="C24" i="127"/>
  <c r="B24" i="127" l="1"/>
  <c r="B5" i="178"/>
  <c r="C5" i="178"/>
  <c r="D5" i="178"/>
  <c r="B6" i="178"/>
  <c r="C6" i="178"/>
  <c r="D6" i="178"/>
  <c r="B7" i="178"/>
  <c r="C7" i="178"/>
  <c r="D7" i="178"/>
  <c r="B8" i="178"/>
  <c r="C8" i="178"/>
  <c r="D8" i="178"/>
  <c r="B9" i="178"/>
  <c r="C9" i="178"/>
  <c r="D9" i="178"/>
  <c r="B10" i="178"/>
  <c r="C10" i="178"/>
  <c r="D10" i="178"/>
  <c r="B11" i="178"/>
  <c r="C11" i="178"/>
  <c r="D11" i="178"/>
  <c r="B12" i="178"/>
  <c r="C12" i="178"/>
  <c r="D12" i="178"/>
  <c r="B13" i="178"/>
  <c r="C13" i="178"/>
  <c r="D13" i="178"/>
  <c r="B14" i="178"/>
  <c r="C14" i="178"/>
  <c r="D14" i="178"/>
  <c r="B15" i="178"/>
  <c r="C15" i="178"/>
  <c r="D15" i="178"/>
  <c r="B16" i="178"/>
  <c r="C16" i="178"/>
  <c r="D16" i="178"/>
  <c r="B4" i="75" l="1"/>
  <c r="B19" i="22"/>
  <c r="B4" i="140" l="1"/>
  <c r="B5" i="83" l="1"/>
  <c r="C5" i="83"/>
  <c r="D5" i="83"/>
  <c r="E5" i="83"/>
  <c r="F5" i="83"/>
  <c r="G5" i="83"/>
  <c r="D5" i="14" l="1"/>
  <c r="E6" i="29" l="1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5" i="29"/>
  <c r="G19" i="22" l="1"/>
  <c r="F19" i="22"/>
  <c r="E19" i="22"/>
  <c r="D19" i="22"/>
  <c r="C19" i="22"/>
  <c r="B7" i="34" l="1"/>
  <c r="B8" i="34"/>
  <c r="B9" i="34"/>
  <c r="B10" i="34"/>
  <c r="B11" i="34"/>
  <c r="B12" i="34"/>
  <c r="B13" i="34"/>
  <c r="B14" i="34"/>
  <c r="B15" i="34"/>
  <c r="B16" i="34"/>
  <c r="B17" i="34"/>
  <c r="B6" i="34"/>
  <c r="B5" i="34" l="1"/>
  <c r="B4" i="34"/>
  <c r="B4" i="14" l="1"/>
  <c r="C4" i="14"/>
  <c r="D4" i="14" s="1"/>
  <c r="H5" i="83" l="1"/>
  <c r="J4" i="74" l="1"/>
  <c r="F4" i="74"/>
  <c r="B4" i="74"/>
  <c r="F4" i="75"/>
  <c r="C16" i="22" l="1"/>
  <c r="D16" i="22"/>
  <c r="E16" i="22"/>
  <c r="F16" i="22"/>
  <c r="G16" i="22"/>
  <c r="B16" i="22"/>
  <c r="D7" i="22"/>
  <c r="E7" i="22"/>
  <c r="F7" i="22"/>
  <c r="G7" i="22"/>
  <c r="H7" i="22"/>
  <c r="C7" i="22"/>
  <c r="D4" i="22"/>
  <c r="E4" i="22"/>
  <c r="F4" i="22"/>
  <c r="G4" i="22"/>
  <c r="C4" i="22"/>
  <c r="H19" i="22" l="1"/>
  <c r="B7" i="22"/>
  <c r="H16" i="22"/>
  <c r="B4" i="22"/>
  <c r="C4" i="127"/>
  <c r="D4" i="127"/>
  <c r="E4" i="127"/>
  <c r="F4" i="127"/>
  <c r="G4" i="127"/>
  <c r="B4" i="127" l="1"/>
  <c r="J5" i="83" l="1"/>
  <c r="I5" i="83"/>
  <c r="D16" i="14"/>
  <c r="D15" i="14"/>
  <c r="D14" i="14"/>
  <c r="D13" i="14"/>
  <c r="D12" i="14"/>
  <c r="D11" i="14"/>
  <c r="D10" i="14"/>
  <c r="D9" i="14"/>
  <c r="D8" i="14"/>
  <c r="D7" i="14"/>
  <c r="D6" i="14"/>
  <c r="D4" i="29" l="1"/>
  <c r="B4" i="29"/>
</calcChain>
</file>

<file path=xl/sharedStrings.xml><?xml version="1.0" encoding="utf-8"?>
<sst xmlns="http://schemas.openxmlformats.org/spreadsheetml/2006/main" count="1499" uniqueCount="671">
  <si>
    <t>Total</t>
  </si>
  <si>
    <t xml:space="preserve"> </t>
  </si>
  <si>
    <t>Gener</t>
  </si>
  <si>
    <t>Febrer</t>
  </si>
  <si>
    <t>Març</t>
  </si>
  <si>
    <t>Abril</t>
  </si>
  <si>
    <t>Maig</t>
  </si>
  <si>
    <t>Juny</t>
  </si>
  <si>
    <t>Juliol</t>
  </si>
  <si>
    <t>Agost</t>
  </si>
  <si>
    <t>Setembre</t>
  </si>
  <si>
    <t>Octubre</t>
  </si>
  <si>
    <t>Novembre</t>
  </si>
  <si>
    <t>Desembre</t>
  </si>
  <si>
    <t>Dependències municipals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</si>
  <si>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</si>
  <si>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</si>
  <si>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</si>
  <si>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</si>
  <si>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</si>
  <si>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</si>
  <si>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</si>
  <si>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</si>
  <si>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</si>
  <si>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</si>
  <si>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Nombre de Parades</t>
  </si>
  <si>
    <t>Fruita i verdura</t>
  </si>
  <si>
    <t>Carn i pollastre</t>
  </si>
  <si>
    <t>Mercat</t>
  </si>
  <si>
    <t>Dia</t>
  </si>
  <si>
    <t>Algirós</t>
  </si>
  <si>
    <t>Dilluns</t>
  </si>
  <si>
    <t>Russafa</t>
  </si>
  <si>
    <t>Central</t>
  </si>
  <si>
    <t>Dimarts</t>
  </si>
  <si>
    <t>Jerusalem</t>
  </si>
  <si>
    <t>Natzaret</t>
  </si>
  <si>
    <t>Dimecres</t>
  </si>
  <si>
    <t>Mossén Sorell</t>
  </si>
  <si>
    <t>Benimàmet</t>
  </si>
  <si>
    <t>Torrefiel</t>
  </si>
  <si>
    <t>Dijous</t>
  </si>
  <si>
    <t>Rojas Clemente</t>
  </si>
  <si>
    <t>Divendres</t>
  </si>
  <si>
    <t>Benimaclet</t>
  </si>
  <si>
    <t>Castellar</t>
  </si>
  <si>
    <t>Benicalap</t>
  </si>
  <si>
    <t>Dissabte</t>
  </si>
  <si>
    <t>Vaquí</t>
  </si>
  <si>
    <t>Porcí</t>
  </si>
  <si>
    <t>Béns</t>
  </si>
  <si>
    <t>Consultes</t>
  </si>
  <si>
    <t>Habitatge</t>
  </si>
  <si>
    <t>Reparacions</t>
  </si>
  <si>
    <t>Bancs i assegurances</t>
  </si>
  <si>
    <t>Vehicles</t>
  </si>
  <si>
    <t>Transports i comunicacions</t>
  </si>
  <si>
    <t>Calcer i confecció</t>
  </si>
  <si>
    <t>Alimentació</t>
  </si>
  <si>
    <t>Tintoreries</t>
  </si>
  <si>
    <t>Mescla Automoció</t>
  </si>
  <si>
    <t>Ensenyament</t>
  </si>
  <si>
    <t>Jesús-Patraix</t>
  </si>
  <si>
    <t>Índex Província València</t>
  </si>
  <si>
    <t>% Var. mes anterior</t>
  </si>
  <si>
    <t>Índex Comunitat Valenciana</t>
  </si>
  <si>
    <t>Punts d’enllumenat</t>
  </si>
  <si>
    <t>Nombre de parades</t>
  </si>
  <si>
    <t>Peix i congelats</t>
  </si>
  <si>
    <t>Circular</t>
  </si>
  <si>
    <t>Ovoide</t>
  </si>
  <si>
    <t>Rectangular</t>
  </si>
  <si>
    <t>Irregular</t>
  </si>
  <si>
    <t>Nombre Embornals</t>
  </si>
  <si>
    <t>No incloses anteriorment</t>
  </si>
  <si>
    <t>Euros</t>
  </si>
  <si>
    <t>Propà Granel</t>
  </si>
  <si>
    <t>% Variació anual</t>
  </si>
  <si>
    <t>Diumenges i Festius</t>
  </si>
  <si>
    <t>Plaça Redona</t>
  </si>
  <si>
    <t>Domèstics</t>
  </si>
  <si>
    <t>Industrials</t>
  </si>
  <si>
    <t>Distribució</t>
  </si>
  <si>
    <t>                                         </t>
  </si>
  <si>
    <t>Espanya</t>
  </si>
  <si>
    <t>València</t>
  </si>
  <si>
    <t>6. Salut</t>
  </si>
  <si>
    <t>7. Transports</t>
  </si>
  <si>
    <t>8. Comunicacions</t>
  </si>
  <si>
    <t>9. Oci, espectacles i cultura</t>
  </si>
  <si>
    <t>11. Hotels, cafés i restaurants</t>
  </si>
  <si>
    <t>Facturació (Milions d'euros)</t>
  </si>
  <si>
    <t>1. Aliments i begudes no alcohòliques</t>
  </si>
  <si>
    <t>2. Begudes alcohòliques, tabac i narcòtics</t>
  </si>
  <si>
    <t>3. Articles de vestir i calçat</t>
  </si>
  <si>
    <t>4. Habitatge, aigua, electricitat i altres combustibles</t>
  </si>
  <si>
    <t>Reclamacions i denúncies</t>
  </si>
  <si>
    <t>%</t>
  </si>
  <si>
    <t>Electrodomèstics i mobles</t>
  </si>
  <si>
    <t xml:space="preserve">Hostaleria i viatges </t>
  </si>
  <si>
    <t>Comunitat Valenciana</t>
  </si>
  <si>
    <t>Depuradora</t>
  </si>
  <si>
    <t>Municipis servits</t>
  </si>
  <si>
    <t>Pinedo 1</t>
  </si>
  <si>
    <t>Pinedo 2</t>
  </si>
  <si>
    <t>Població equivalent</t>
  </si>
  <si>
    <t>Perellonet</t>
  </si>
  <si>
    <t>Eliminació Substàncies Sòlides</t>
  </si>
  <si>
    <t>Reducció DQO</t>
  </si>
  <si>
    <t>Conca Carraixet</t>
  </si>
  <si>
    <t>Hortalisses</t>
  </si>
  <si>
    <t>Fruites i hortalisses</t>
  </si>
  <si>
    <t>Productes de la mar</t>
  </si>
  <si>
    <t>Congelats</t>
  </si>
  <si>
    <t>Fruites</t>
  </si>
  <si>
    <t>Productes carnis</t>
  </si>
  <si>
    <t>Pera</t>
  </si>
  <si>
    <t>Mandarina</t>
  </si>
  <si>
    <t>Sardina</t>
  </si>
  <si>
    <t>Bacaladilla</t>
  </si>
  <si>
    <t>Calamar</t>
  </si>
  <si>
    <t>Cigala</t>
  </si>
  <si>
    <t>Gamba</t>
  </si>
  <si>
    <t>Emperador</t>
  </si>
  <si>
    <t>Galera</t>
  </si>
  <si>
    <t>Plàtan i banana</t>
  </si>
  <si>
    <t>Poma</t>
  </si>
  <si>
    <t>Taronja</t>
  </si>
  <si>
    <t>Raïm</t>
  </si>
  <si>
    <t>Altres</t>
  </si>
  <si>
    <t>Tomaca</t>
  </si>
  <si>
    <t>Ceba</t>
  </si>
  <si>
    <t>Pebre</t>
  </si>
  <si>
    <t>Encisam</t>
  </si>
  <si>
    <t>Carxofa</t>
  </si>
  <si>
    <t>Aladroc</t>
  </si>
  <si>
    <t>Lluç</t>
  </si>
  <si>
    <t>Salmó</t>
  </si>
  <si>
    <t>Rap</t>
  </si>
  <si>
    <t>Polp</t>
  </si>
  <si>
    <t>Escopinya</t>
  </si>
  <si>
    <t>Llagostí</t>
  </si>
  <si>
    <t>Peix fresc</t>
  </si>
  <si>
    <t>Marisc fresc</t>
  </si>
  <si>
    <t>Meló d'Alger</t>
  </si>
  <si>
    <t>Ceballot</t>
  </si>
  <si>
    <t>Bajoca</t>
  </si>
  <si>
    <t>Llucet</t>
  </si>
  <si>
    <t>Bresquilla</t>
  </si>
  <si>
    <t>Floricol</t>
  </si>
  <si>
    <t>Tellina</t>
  </si>
  <si>
    <t>Cloïssa</t>
  </si>
  <si>
    <t>Llenguado</t>
  </si>
  <si>
    <t>Preu mitjà</t>
  </si>
  <si>
    <t>Consum en kWh</t>
  </si>
  <si>
    <t>Contractes</t>
  </si>
  <si>
    <t xml:space="preserve">  Industrial</t>
  </si>
  <si>
    <t>Accés a Internet</t>
  </si>
  <si>
    <t>Compres a través d'Internet (últims 3 mesos)</t>
  </si>
  <si>
    <t>Han utilitzat Internet (últims 3 mesos)</t>
  </si>
  <si>
    <t>Amb algun tipus de telèfon</t>
  </si>
  <si>
    <t>Amb telèfon fix</t>
  </si>
  <si>
    <t>Amb telèfon mòbil</t>
  </si>
  <si>
    <t>Amb telèfon fix i mòbil</t>
  </si>
  <si>
    <t>Consum elèctric (GWh)</t>
  </si>
  <si>
    <t>València ciutat</t>
  </si>
  <si>
    <t>Bolet</t>
  </si>
  <si>
    <t>Telèfon/internet</t>
  </si>
  <si>
    <t xml:space="preserve">  No classificat</t>
  </si>
  <si>
    <t xml:space="preserve">  Domèstic</t>
  </si>
  <si>
    <t xml:space="preserve">  Comercial</t>
  </si>
  <si>
    <t>Arterial o adducció</t>
  </si>
  <si>
    <t>Aigua, gas, electricitat</t>
  </si>
  <si>
    <t>Altres productes</t>
  </si>
  <si>
    <t>Casal d'Esplai</t>
  </si>
  <si>
    <t>Gestió</t>
  </si>
  <si>
    <t>Mont-Olivet</t>
  </si>
  <si>
    <t xml:space="preserve">   Freqüència d'ús:</t>
  </si>
  <si>
    <t>1. AIGUA</t>
  </si>
  <si>
    <t>2. ENERGIA ELÈCTRICA I GAS</t>
  </si>
  <si>
    <t>3. MERCATS MUNICIPALS</t>
  </si>
  <si>
    <t>4. MERCAVALÈNCIA</t>
  </si>
  <si>
    <t>5. ÍNDEX DE PREUS DE CONSUM</t>
  </si>
  <si>
    <t>6. OFICINA MUNICIPAL D'INFORMACIÓ I DEFENSA DEL CONSUMIDOR</t>
  </si>
  <si>
    <t>Sanitat</t>
  </si>
  <si>
    <t>Habitatges (milers)</t>
  </si>
  <si>
    <t>Municipals</t>
  </si>
  <si>
    <t>Segons procedència dels cabals</t>
  </si>
  <si>
    <t>Altres comestibles</t>
  </si>
  <si>
    <t>Nota: Volum comercialitzat en tones i preu mitjà en euros per kilogram.</t>
  </si>
  <si>
    <t>Índex Nacional</t>
  </si>
  <si>
    <t xml:space="preserve"> Butà Envasat</t>
  </si>
  <si>
    <t>Propà Envasat</t>
  </si>
  <si>
    <t>Col·legis municipals</t>
  </si>
  <si>
    <t>Meló de tot l'any</t>
  </si>
  <si>
    <t>Massarrojos</t>
  </si>
  <si>
    <t>Mitjana diària</t>
  </si>
  <si>
    <t>Xarxa de distribució (km)</t>
  </si>
  <si>
    <t>Aliments i begudes no alcohòliques</t>
  </si>
  <si>
    <t>Begudes alcohòliques i tabac</t>
  </si>
  <si>
    <t>Vestit i calçat</t>
  </si>
  <si>
    <t xml:space="preserve">       Gener</t>
  </si>
  <si>
    <t xml:space="preserve">       Febrer</t>
  </si>
  <si>
    <t xml:space="preserve">       Març</t>
  </si>
  <si>
    <t xml:space="preserve">       Abril</t>
  </si>
  <si>
    <t xml:space="preserve">       Maig</t>
  </si>
  <si>
    <t xml:space="preserve">       Juny</t>
  </si>
  <si>
    <t>Transport</t>
  </si>
  <si>
    <t>Comunicacions</t>
  </si>
  <si>
    <t>Oci i cultura</t>
  </si>
  <si>
    <t>València i part de l'Horta</t>
  </si>
  <si>
    <t>València i part de l'Horta Nord</t>
  </si>
  <si>
    <t xml:space="preserve">Total Col·lectors </t>
  </si>
  <si>
    <t>el Cabanyal</t>
  </si>
  <si>
    <t>el Grau</t>
  </si>
  <si>
    <t>la Malva-rosa</t>
  </si>
  <si>
    <r>
      <t>Cabal diari (m</t>
    </r>
    <r>
      <rPr>
        <b/>
        <vertAlign val="superscript"/>
        <sz val="10"/>
        <color indexed="9"/>
        <rFont val="Times New Roman"/>
        <family val="1"/>
      </rPr>
      <t>3</t>
    </r>
    <r>
      <rPr>
        <b/>
        <sz val="10"/>
        <color indexed="9"/>
        <rFont val="Times New Roman"/>
        <family val="1"/>
      </rPr>
      <t>)</t>
    </r>
  </si>
  <si>
    <r>
      <t>Reducció DBO</t>
    </r>
    <r>
      <rPr>
        <b/>
        <vertAlign val="subscript"/>
        <sz val="10"/>
        <color indexed="9"/>
        <rFont val="Times New Roman"/>
        <family val="1"/>
      </rPr>
      <t>5</t>
    </r>
  </si>
  <si>
    <t>Font: Secció d'Aigües. Servici del Cicle Integral de l'Aigua. Ajuntament de València.</t>
  </si>
  <si>
    <t>Persones de 16 i més anys (milers)</t>
  </si>
  <si>
    <t>Algun tipus d'ordinador</t>
  </si>
  <si>
    <t>Col·lectors llargària &lt; 1.500 mm.</t>
  </si>
  <si>
    <t>Precio medio</t>
  </si>
  <si>
    <t>Nadal Reis-Cabanyal</t>
  </si>
  <si>
    <t>Sant Pere Nolasc</t>
  </si>
  <si>
    <t>Col·lectors llargària
 ≥1.500 mm.</t>
  </si>
  <si>
    <t>Av. del Cid</t>
  </si>
  <si>
    <t>Enllumenat públic,
 semàfors,
 fonts i parcs</t>
  </si>
  <si>
    <t>Preu 
mitjà</t>
  </si>
  <si>
    <t>Subministraments essencials</t>
  </si>
  <si>
    <t>Reclamacions 
i denúncies</t>
  </si>
  <si>
    <t>Nota: Energia facturada en milers de kWh.</t>
  </si>
  <si>
    <t>Nota: Dades de consum en tones.</t>
  </si>
  <si>
    <t>Font: Mercavalència.</t>
  </si>
  <si>
    <t>Font: OMIDC (Oficina Municipal d'Informació i Defensa del Consumidor). Ajuntament de València.</t>
  </si>
  <si>
    <t>Municipal</t>
  </si>
  <si>
    <t>EPSAR</t>
  </si>
  <si>
    <r>
      <t>Facturació 
(milers de m</t>
    </r>
    <r>
      <rPr>
        <b/>
        <vertAlign val="superscript"/>
        <sz val="10"/>
        <color indexed="9"/>
        <rFont val="Times New Roman"/>
        <family val="1"/>
      </rPr>
      <t>3</t>
    </r>
    <r>
      <rPr>
        <b/>
        <sz val="10"/>
        <color indexed="9"/>
        <rFont val="Times New Roman"/>
        <family val="1"/>
      </rPr>
      <t>)</t>
    </r>
  </si>
  <si>
    <t>Nombre 
Pous</t>
  </si>
  <si>
    <t>3 a 6 de gener</t>
  </si>
  <si>
    <t>Font: Repsol Butano S.A.</t>
  </si>
  <si>
    <t>10. Ensenyament</t>
  </si>
  <si>
    <t>Cèntims
per kWh</t>
  </si>
  <si>
    <t>Nombre d'abonaments</t>
  </si>
  <si>
    <t>el Palmar</t>
  </si>
  <si>
    <t>el Saler</t>
  </si>
  <si>
    <t>-</t>
  </si>
  <si>
    <t>Productes congelats</t>
  </si>
  <si>
    <t>Vapor de sodi</t>
  </si>
  <si>
    <t>Vapor de mercuri</t>
  </si>
  <si>
    <t>Rambleta</t>
  </si>
  <si>
    <t>Orriols</t>
  </si>
  <si>
    <t>Polifilo</t>
  </si>
  <si>
    <t>Remonta</t>
  </si>
  <si>
    <t>Jardins</t>
  </si>
  <si>
    <t>Nota: Dades de potència i de consum expressades en kWh.</t>
  </si>
  <si>
    <t>Potència instal·lada</t>
  </si>
  <si>
    <t>Consum</t>
  </si>
  <si>
    <t>Nota: Dades de potència expressades en kWh.</t>
  </si>
  <si>
    <t>Viari</t>
  </si>
  <si>
    <t>Passos inferiors</t>
  </si>
  <si>
    <t>Monuments</t>
  </si>
  <si>
    <t>Superfície</t>
  </si>
  <si>
    <t>Nota: Dades de volum expressades en tones.</t>
  </si>
  <si>
    <t>Energia facturada</t>
  </si>
  <si>
    <t>Industrial</t>
  </si>
  <si>
    <t>Sense epígraf</t>
  </si>
  <si>
    <t>Carn</t>
  </si>
  <si>
    <t xml:space="preserve">Hores d'enllumenat </t>
  </si>
  <si>
    <t>Comercial</t>
  </si>
  <si>
    <t xml:space="preserve">Domèstic </t>
  </si>
  <si>
    <t>Parc de l'Oest</t>
  </si>
  <si>
    <t>Parc de Capçalera</t>
  </si>
  <si>
    <t>Jardí del riu Túria</t>
  </si>
  <si>
    <t>Vivers</t>
  </si>
  <si>
    <t>Antoni Llombart</t>
  </si>
  <si>
    <t>Xalet d'Emili Panach</t>
  </si>
  <si>
    <t>Palau Congressos</t>
  </si>
  <si>
    <t>Marxalenes</t>
  </si>
  <si>
    <t>Parc de Benicalap</t>
  </si>
  <si>
    <t>Castella - Av Cid</t>
  </si>
  <si>
    <t>5. Mobiliari, parament llar i conservació de l'habitatge</t>
  </si>
  <si>
    <t xml:space="preserve">  1.  Ciutat Vella</t>
  </si>
  <si>
    <t xml:space="preserve">  2.  l'Eixample</t>
  </si>
  <si>
    <t xml:space="preserve">  3.  Extramurs</t>
  </si>
  <si>
    <t xml:space="preserve">  4.  Campanar</t>
  </si>
  <si>
    <t xml:space="preserve">  5.  la Saïdia</t>
  </si>
  <si>
    <t xml:space="preserve">  6.  el Pla del Real</t>
  </si>
  <si>
    <t xml:space="preserve">  7.  l'Olivereta</t>
  </si>
  <si>
    <t xml:space="preserve">  8.  Patraix</t>
  </si>
  <si>
    <t xml:space="preserve">  9.  Jesús</t>
  </si>
  <si>
    <t>Nota: Població calculada a 1 de juliol.</t>
  </si>
  <si>
    <t xml:space="preserve"> 1. Aliments i begudes no alcohòliques</t>
  </si>
  <si>
    <t xml:space="preserve"> 2. Begudes alcohòliques, tabac i narcòtics</t>
  </si>
  <si>
    <t xml:space="preserve"> 3. Articles de vestir i calçat</t>
  </si>
  <si>
    <t xml:space="preserve"> 4. Habitatge, aigua, electricitat i altres combustibles</t>
  </si>
  <si>
    <t xml:space="preserve"> 5. Mobiliari, parament llar i conservació de l'habitatge</t>
  </si>
  <si>
    <t xml:space="preserve"> 6. Salut</t>
  </si>
  <si>
    <t xml:space="preserve"> 7. Transports</t>
  </si>
  <si>
    <t xml:space="preserve"> 8. Comunicacions</t>
  </si>
  <si>
    <t xml:space="preserve"> 9. Oci, espectacles i cultura</t>
  </si>
  <si>
    <t>Litres facturats 
per habitant i dia</t>
  </si>
  <si>
    <t>Menys d'una vegada per setmana</t>
  </si>
  <si>
    <r>
      <t>Aigua transmesa a la xarxa usos secundaris "baixa pressió" (milers 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)</t>
    </r>
  </si>
  <si>
    <r>
      <t>Aigua facturada als abonats (milers 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)</t>
    </r>
  </si>
  <si>
    <t>Font: Servici del Cicle Integral de l'Aigua. Ajuntament de València. Entitat Pública de Sanejament d'Aigües Residuals de la Comunitat Valenciana (EPSAR).</t>
  </si>
  <si>
    <t>Llums led</t>
  </si>
  <si>
    <t>Jardí d'Ayora</t>
  </si>
  <si>
    <t>Les dades de superfície no inclouen l'estany de l'Albufera ni el Port.</t>
  </si>
  <si>
    <t>Segons forma de connexió:</t>
  </si>
  <si>
    <t>Mercat dels Encants</t>
  </si>
  <si>
    <t>Altres béns i serveis</t>
  </si>
  <si>
    <t>12. Altres béns i serveis</t>
  </si>
  <si>
    <t>Nota: Volum comercialitzat en tones i preu mitjà per kilogram en euros .</t>
  </si>
  <si>
    <t>Nota: Volum comercialitzat en tones i preu mitjà per kilogram en euros.</t>
  </si>
  <si>
    <t>Serveis</t>
  </si>
  <si>
    <t>Abonats</t>
  </si>
  <si>
    <t xml:space="preserve">   </t>
  </si>
  <si>
    <t>Provincia de València</t>
  </si>
  <si>
    <t>Homes</t>
  </si>
  <si>
    <t>Dones</t>
  </si>
  <si>
    <t>Menors de 16 anys</t>
  </si>
  <si>
    <t>València ciutat (1)</t>
  </si>
  <si>
    <t>Provincia de València (1)</t>
  </si>
  <si>
    <t>Comunitat Valenciana (1)</t>
  </si>
  <si>
    <t>Comunitat Valenciana (2)</t>
  </si>
  <si>
    <t>Espanya (2)</t>
  </si>
  <si>
    <t>Nota: Base 2006 amb població revisada provinent del Cens de Poblaciò i Habitatge 2011.</t>
  </si>
  <si>
    <t>Nota: Dades en euros. Base 2006 amb població revisada Cens de Poblaciò i Habitatge 2011.</t>
  </si>
  <si>
    <t>Font: Gas Natural SDG S.A</t>
  </si>
  <si>
    <t>Nota: Habitatges amb alguna persona de 16 i més anys d'edat.</t>
  </si>
  <si>
    <t>Halògens metàlics</t>
  </si>
  <si>
    <t>Nota: El risc de pobresa s'ha calculat respecte a la mediana d'ingressos per unitat de consum de la Comunitat Valenciana (1) o tot el territori nacional (2).</t>
  </si>
  <si>
    <t>Madrid</t>
  </si>
  <si>
    <t>Barcelona</t>
  </si>
  <si>
    <t>Sevilla</t>
  </si>
  <si>
    <t>Saragossa</t>
  </si>
  <si>
    <t>Màlaga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</si>
  <si>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</si>
  <si>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</si>
  <si>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</si>
  <si>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</si>
  <si>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</si>
  <si>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</si>
  <si>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</si>
  <si>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</si>
  <si>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</si>
  <si>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</si>
  <si>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</si>
  <si>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</si>
  <si>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</si>
  <si>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</si>
  <si>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</si>
  <si>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</si>
  <si>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</si>
  <si>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</si>
  <si>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8. Patraix</t>
  </si>
  <si>
    <t>Totes les setmanes, però no diàriament</t>
  </si>
  <si>
    <t>Diàriament, almenys 5 dies per setmana</t>
  </si>
  <si>
    <t>7. ENQUESTA DE TECNOLOGIES DE LA INFORMACIÓ A LES LLARS</t>
  </si>
  <si>
    <t>8. ENQUESTA DE PRESSUPOSTOS FAMILIARS</t>
  </si>
  <si>
    <t>9. INDICADORS DE POBRESA I CONDICIONS DE VIDA</t>
  </si>
  <si>
    <t xml:space="preserve">Font: Secció  d'Enllumenat i Eficiència Energètica. Servici d'Arquitectura i de Servicis Centrals Tècnics. Ajuntament de València.  </t>
  </si>
  <si>
    <t>Tauleta electrònica</t>
  </si>
  <si>
    <t xml:space="preserve">Font: Servici d'Arquitectura i de Servicis Centrals Tècnics. Ajuntament de València.  </t>
  </si>
  <si>
    <t>Equí</t>
  </si>
  <si>
    <t>Halògens metàl·lics</t>
  </si>
  <si>
    <t>Banda ampla</t>
  </si>
  <si>
    <t>Llima</t>
  </si>
  <si>
    <t>&lt;400</t>
  </si>
  <si>
    <t>401-600</t>
  </si>
  <si>
    <t>601-800</t>
  </si>
  <si>
    <t>801-1.000</t>
  </si>
  <si>
    <t>&gt;1.500</t>
  </si>
  <si>
    <t>&lt;15</t>
  </si>
  <si>
    <t>15-24</t>
  </si>
  <si>
    <t>25-34</t>
  </si>
  <si>
    <t>35-44</t>
  </si>
  <si>
    <t>45-54</t>
  </si>
  <si>
    <t>55-64</t>
  </si>
  <si>
    <t>65-74</t>
  </si>
  <si>
    <t>75-84</t>
  </si>
  <si>
    <t>&gt;84</t>
  </si>
  <si>
    <t>Nombre de pensionistes</t>
  </si>
  <si>
    <t>Espanyols</t>
  </si>
  <si>
    <t>Estrangers de la Unió Europea</t>
  </si>
  <si>
    <t>Altres estrangers</t>
  </si>
  <si>
    <t>Import mitjà</t>
  </si>
  <si>
    <t>Pensió principal</t>
  </si>
  <si>
    <t>Jubilació</t>
  </si>
  <si>
    <t>Viduïtat</t>
  </si>
  <si>
    <t>Nombre de pensions</t>
  </si>
  <si>
    <t>3 o més</t>
  </si>
  <si>
    <t>Incapacitat Permanent</t>
  </si>
  <si>
    <t>Orfandat</t>
  </si>
  <si>
    <t>1.001-1.500</t>
  </si>
  <si>
    <t>10. DISTRIBUCIÓ DE RENDA DELS LLARS</t>
  </si>
  <si>
    <t>Índex de Gini</t>
  </si>
  <si>
    <t>Distribució de la renda P80/P20</t>
  </si>
  <si>
    <t>Font: Atles de distribució de renda de les llars. Institut Nacional d'Estadística</t>
  </si>
  <si>
    <t>Salari</t>
  </si>
  <si>
    <t>Pensions</t>
  </si>
  <si>
    <t>Prestacions per desocupació</t>
  </si>
  <si>
    <t>Altres prestacions</t>
  </si>
  <si>
    <t>Altres ingressos</t>
  </si>
  <si>
    <t>Per davall de 5.000€</t>
  </si>
  <si>
    <t>Per davall de 7.500€</t>
  </si>
  <si>
    <t>Per davall de 10.000€</t>
  </si>
  <si>
    <t>Per davall del 40% de la mediana</t>
  </si>
  <si>
    <t>Per davall del 50% de la mediana</t>
  </si>
  <si>
    <t>Per davall del 60% de la mediana</t>
  </si>
  <si>
    <t>Per damunt del 140% de la mediana</t>
  </si>
  <si>
    <t>Per damunt del 160% de la mediana</t>
  </si>
  <si>
    <t>Per damunt del 200% de la mediana</t>
  </si>
  <si>
    <t>Menys de 18 anys</t>
  </si>
  <si>
    <t>De 18 a 64 anys</t>
  </si>
  <si>
    <t>65 i més anys</t>
  </si>
  <si>
    <t>10.4. Població amb ingressos per unitat de consum per a determinats llindars fixos / relatius segons edat. 2019</t>
  </si>
  <si>
    <t>Espanyola</t>
  </si>
  <si>
    <t>Estrangera</t>
  </si>
  <si>
    <t>10.5. Població amb ingressos per unitat de consum per a determinats llindars fixos / relatius segons nacionalitat. 2019</t>
  </si>
  <si>
    <t>10.7. Població amb ingressos per unitat de consum per a determinats llindars fixos per districte. 2019</t>
  </si>
  <si>
    <t>1. Ciutat Vella</t>
  </si>
  <si>
    <t>1. la Seu</t>
  </si>
  <si>
    <t>2. la Xerea</t>
  </si>
  <si>
    <t>3. el Carme</t>
  </si>
  <si>
    <t>4. el Pilar</t>
  </si>
  <si>
    <t>5. el Mercat</t>
  </si>
  <si>
    <t>6. Sant Francesc</t>
  </si>
  <si>
    <t>2. l'Eixample</t>
  </si>
  <si>
    <t>1. Russafa</t>
  </si>
  <si>
    <t>2. el Pla del Remei</t>
  </si>
  <si>
    <t>3. Gran Via</t>
  </si>
  <si>
    <t>3. Extramurs</t>
  </si>
  <si>
    <t>1. el Botànic</t>
  </si>
  <si>
    <t>2. la Roqueta</t>
  </si>
  <si>
    <t>3. la Petxina</t>
  </si>
  <si>
    <t>4. Arrancapins</t>
  </si>
  <si>
    <t>4. Campanar</t>
  </si>
  <si>
    <t>1. Campanar</t>
  </si>
  <si>
    <t>2. les Tendetes</t>
  </si>
  <si>
    <t>3. el Calvari</t>
  </si>
  <si>
    <t>4. Sant Pau</t>
  </si>
  <si>
    <t>5. la Saïdia</t>
  </si>
  <si>
    <t>1. Marxalenes</t>
  </si>
  <si>
    <t>2. Morvedre</t>
  </si>
  <si>
    <t>3. Trinitat</t>
  </si>
  <si>
    <t>4. Tormos</t>
  </si>
  <si>
    <t>5. Sant Antoni</t>
  </si>
  <si>
    <t>6. el Pla del Real</t>
  </si>
  <si>
    <t>1. Exposició</t>
  </si>
  <si>
    <t>2. Mestalla</t>
  </si>
  <si>
    <t>3. Jaume Roig</t>
  </si>
  <si>
    <t>4. Ciutat Universitària</t>
  </si>
  <si>
    <t>7. l'Olivereta</t>
  </si>
  <si>
    <t>1. Nou Moles</t>
  </si>
  <si>
    <t>2. Soternes</t>
  </si>
  <si>
    <t>3. Tres Forques</t>
  </si>
  <si>
    <t>4. la Fontsanta</t>
  </si>
  <si>
    <t>5. la Llum</t>
  </si>
  <si>
    <t>1. Patraix</t>
  </si>
  <si>
    <t>2. Sant Isidre</t>
  </si>
  <si>
    <t>3. Vara de Quart</t>
  </si>
  <si>
    <t>4. Safranar</t>
  </si>
  <si>
    <t>5. Favara</t>
  </si>
  <si>
    <t>9. Jesús</t>
  </si>
  <si>
    <t>1. la Raiosa</t>
  </si>
  <si>
    <t>2. l'Hort de Senabre</t>
  </si>
  <si>
    <t>3. la Creu Coberta</t>
  </si>
  <si>
    <t>4. Sant Marcel·lí</t>
  </si>
  <si>
    <t>5. Camí Real</t>
  </si>
  <si>
    <t>1. Montolivet</t>
  </si>
  <si>
    <t>2. En Corts</t>
  </si>
  <si>
    <t>3. Malilla</t>
  </si>
  <si>
    <t>4. la Fonteta Sant Lluís</t>
  </si>
  <si>
    <t>5. na Rovella</t>
  </si>
  <si>
    <t>6. la Punta</t>
  </si>
  <si>
    <t>7. Ciutat de les Arts i les Ciències</t>
  </si>
  <si>
    <t>1. el Grau</t>
  </si>
  <si>
    <t>2. el Cabanyal-el Canyamelar</t>
  </si>
  <si>
    <t>3. la Malva-rosa</t>
  </si>
  <si>
    <t>4. Beteró</t>
  </si>
  <si>
    <t>5. Natzaret</t>
  </si>
  <si>
    <t>12. Camins al Grau</t>
  </si>
  <si>
    <t>1. Aiora</t>
  </si>
  <si>
    <t>2. Albors</t>
  </si>
  <si>
    <t>3. la Creu del Grau</t>
  </si>
  <si>
    <t>4. Camí Fondo</t>
  </si>
  <si>
    <t>5. Penya-roja</t>
  </si>
  <si>
    <t>1. l'Illa Perduda</t>
  </si>
  <si>
    <t>2. Ciutat Jardí</t>
  </si>
  <si>
    <t>3. l'Amistat</t>
  </si>
  <si>
    <t>4. la Bega Baixa</t>
  </si>
  <si>
    <t>5. la Carrasca</t>
  </si>
  <si>
    <t>1. Benimaclet</t>
  </si>
  <si>
    <t>2. Camí de Vera</t>
  </si>
  <si>
    <t>1. Orriols</t>
  </si>
  <si>
    <t>2. Torrefiel</t>
  </si>
  <si>
    <t>3. Sant Llorenç</t>
  </si>
  <si>
    <t>1. Benicalap</t>
  </si>
  <si>
    <t>2. Ciutat Fallera</t>
  </si>
  <si>
    <t>1. Benifaraig / 4. Cases de Bàrcena / 5. Mauella</t>
  </si>
  <si>
    <t>2. Poble Nou</t>
  </si>
  <si>
    <t>3. Carpesa</t>
  </si>
  <si>
    <t>6. Massarrojos</t>
  </si>
  <si>
    <t>7. Borbotó</t>
  </si>
  <si>
    <t>1. Benimàmet</t>
  </si>
  <si>
    <t>2. Beniferri</t>
  </si>
  <si>
    <t>19.1. el Forn d'Alcedo</t>
  </si>
  <si>
    <t>19.2. el Castellar-l'Oliverar</t>
  </si>
  <si>
    <t>19.3. Pinedo</t>
  </si>
  <si>
    <t>19.4. el Saler</t>
  </si>
  <si>
    <t>19.5. el Palmar</t>
  </si>
  <si>
    <t>19.6. el Perellonet</t>
  </si>
  <si>
    <t>19.7. la Torre</t>
  </si>
  <si>
    <t>19.8. Faitanar</t>
  </si>
  <si>
    <t>10.3. Població amb ingressos per unitat de consum per a determinats llindars fixos / relatius segons sexe. 2019</t>
  </si>
  <si>
    <t>1.2. Facturació total d'aigua potable per districte. 2021</t>
  </si>
  <si>
    <t>1.1. Consum d'aigua potable. 2021</t>
  </si>
  <si>
    <t>1.3. Sanejament d'aigües residuals. 2021</t>
  </si>
  <si>
    <t>1.4. Llargària (metres) de la xarxa de sanejament de l'aigua. 2021</t>
  </si>
  <si>
    <t>2.1. Consum elèctric i facturació dels serveis públics. 2021</t>
  </si>
  <si>
    <t>3.1. Superfície i nombre de parades segons tipus de producte. 2021</t>
  </si>
  <si>
    <t>10 de desembre a 6 de gener</t>
  </si>
  <si>
    <t>4.1. Volum comercialitzat per mesos. 2021</t>
  </si>
  <si>
    <t>4.2. Fruites i hortalisses comercialitzades segons tipus. 2021</t>
  </si>
  <si>
    <t>4.3. Productes de la mar comercialitzats segons tipus. 2021</t>
  </si>
  <si>
    <t>4.4. Productes carnis comercialitzats segons tipus. 2021</t>
  </si>
  <si>
    <t>5.1. Índex de Preus de Consum. 2021</t>
  </si>
  <si>
    <t>5.2. Índex de Preus de Consum per grups a la província de València. 2021</t>
  </si>
  <si>
    <t>6.1. Consultes i reclamacions / denúncies per mesos, classificades en grans grups. 2021</t>
  </si>
  <si>
    <t>6.2. Consultes i reclamacions / denúncies efectuades. 2021</t>
  </si>
  <si>
    <t>7.1. Habitatges segons característiques principals de Tecnologies de la Informació. 2021</t>
  </si>
  <si>
    <t>Banda ampla fixa</t>
  </si>
  <si>
    <t>Banda ampla mòbil</t>
  </si>
  <si>
    <t>Font: Elaborat per l'Of. d'Estadística de l'Aj. de València a partir de fitxers de microdades de l'Enquesta de Tecnologies de la Informació a les Llars de l'INE.</t>
  </si>
  <si>
    <t>7.2. Persones segons l'ús de les Tecnologies de la Informació. 2021</t>
  </si>
  <si>
    <t>Font: Enquesta de Pressupostos Familiars. Institut Nacional d'Estadística.</t>
  </si>
  <si>
    <t>Nota: Dades corresponents a l'any anterior a l'entrevista.</t>
  </si>
  <si>
    <t>Font: Indicadors de pobresa i condicions de vida a nivell subregional. Institut Valencià d'Estadística.</t>
  </si>
  <si>
    <t>Nota: El risc de pobresa s'ha calculat respecte a la mediana d'ingressos per unitat de consum de la Comunitat Valenciana (1) o tot el territori nacional (2). Renda de l'any anterior a l'entrevista.</t>
  </si>
  <si>
    <t>Font: Atles de distribució de renda de les llars. Institut Nacional d'Estadística.</t>
  </si>
  <si>
    <t>Font: Estadística de pensions contributives del sistema de la Seguretat Social. Institut Valencià d'Estadística.</t>
  </si>
  <si>
    <t>Import medià</t>
  </si>
  <si>
    <t>En favor de familiars</t>
  </si>
  <si>
    <t>Orada</t>
  </si>
  <si>
    <t>Llobarro</t>
  </si>
  <si>
    <t>Clòtxina</t>
  </si>
  <si>
    <t>Sépia</t>
  </si>
  <si>
    <t>Hortalisses i creïlla</t>
  </si>
  <si>
    <t>Creïlla</t>
  </si>
  <si>
    <t>4.128h 40m</t>
  </si>
  <si>
    <t>11h 18m</t>
  </si>
  <si>
    <t>427h 27m</t>
  </si>
  <si>
    <t>13h 47m</t>
  </si>
  <si>
    <t>360h 44m</t>
  </si>
  <si>
    <t>12h 53m</t>
  </si>
  <si>
    <t>357h 23m</t>
  </si>
  <si>
    <t>11h 31m</t>
  </si>
  <si>
    <t>306h 59m</t>
  </si>
  <si>
    <t>10h 13m</t>
  </si>
  <si>
    <t>283h 18m</t>
  </si>
  <si>
    <t>9h 08m</t>
  </si>
  <si>
    <t>257h 39m</t>
  </si>
  <si>
    <t xml:space="preserve">8h 35m </t>
  </si>
  <si>
    <t>275h 01m</t>
  </si>
  <si>
    <t>8h 52m</t>
  </si>
  <si>
    <t>304h 47m</t>
  </si>
  <si>
    <t>9h 49m</t>
  </si>
  <si>
    <t>332h 02m</t>
  </si>
  <si>
    <t>11h 04m</t>
  </si>
  <si>
    <t>382h 59m</t>
  </si>
  <si>
    <t>12h 21m</t>
  </si>
  <si>
    <t>404h 25m</t>
  </si>
  <si>
    <t>13h 28m</t>
  </si>
  <si>
    <t>435h 56m</t>
  </si>
  <si>
    <t>14h 03m</t>
  </si>
  <si>
    <t>Font: Servici del Cicle Integral de l'Aigua. Secció d'Explotació de Sanejament i Clavegueram. Ajuntament de València.</t>
  </si>
  <si>
    <t>Font: Servei de Comerç i Abastiment. Ajuntament de València.</t>
  </si>
  <si>
    <t>Nadal Reis-Central (*)</t>
  </si>
  <si>
    <t xml:space="preserve">Passeig Marítim </t>
  </si>
  <si>
    <t>el Grau (*)</t>
  </si>
  <si>
    <t xml:space="preserve">Sant Pere Nolasc  (**) </t>
  </si>
  <si>
    <t>Font: Servici de Comerç i Abastiment. Ajuntament de València.</t>
  </si>
  <si>
    <t>(*) No va haver-hi per obres en Plaça Mercat .</t>
  </si>
  <si>
    <t>1 de juny a 31 d'agost</t>
  </si>
  <si>
    <t>Variació anual</t>
  </si>
  <si>
    <t>Font: Operador del Mercat Ibèric d'Energia (OMIE)</t>
  </si>
  <si>
    <t>Variación anual</t>
  </si>
  <si>
    <t>Gasolina 95 E5</t>
  </si>
  <si>
    <t>Gasolina 98 E5</t>
  </si>
  <si>
    <t>Gasoil B</t>
  </si>
  <si>
    <t>Gasoil A Premium</t>
  </si>
  <si>
    <t>Carburant</t>
  </si>
  <si>
    <t>Font: Ministeri per a la Transició Ecològica i el Repte Demogràfic.</t>
  </si>
  <si>
    <t>Renda neta mitjana per llar</t>
  </si>
  <si>
    <t>Renda neta mitjana per persona</t>
  </si>
  <si>
    <t>Renda neta mitjana per unitat de consum</t>
  </si>
  <si>
    <t>Renda neta mediana per unitat de consum</t>
  </si>
  <si>
    <t>Renda bruta mitjana per llar</t>
  </si>
  <si>
    <t>Renda bruta mitjana per persona</t>
  </si>
  <si>
    <t>10.1. Distribució de renda anual de les llars. 2019</t>
  </si>
  <si>
    <t>10.2. Renda bruta mitjana anual per persona segons font d'ingressos. 2019</t>
  </si>
  <si>
    <t>10.8. Distribució de la renda anual de les llars per barri. 2019</t>
  </si>
  <si>
    <t>10.6. Distribució de la renda anual de les llars per districte. 2019</t>
  </si>
  <si>
    <t>9.1. Renda anual neta mitjana (en euros) per unitat de consum segons sexe. 2019-2020</t>
  </si>
  <si>
    <t>9.2. Taxa de privació material segons sexe. 2019-2020</t>
  </si>
  <si>
    <t>9.3. Taxa de privació material severa segons sexe. 2019-2020</t>
  </si>
  <si>
    <t>9.4. Taxa de risc de pobresa segons sexe. 2019-2020</t>
  </si>
  <si>
    <t>9.5. Risc de pobresa i/o exclusió social (estratègia Europa 2020 - indicador AROPE) segons sexe. 2019-2020</t>
  </si>
  <si>
    <t xml:space="preserve">Nota: Base 2021 = 100. </t>
  </si>
  <si>
    <t>Restaurants i hotels</t>
  </si>
  <si>
    <t>Índex general</t>
  </si>
  <si>
    <t>Habitatge, aigua, electricitat, gas i altres combustibles</t>
  </si>
  <si>
    <t>Mobles, articles de la llar i per al manteniment corrent de la llar</t>
  </si>
  <si>
    <t>No hi consta</t>
  </si>
  <si>
    <t>Font: Ministeri per a la Transició Ecològica i el Repte Demogràfic</t>
  </si>
  <si>
    <t>Preu màxim</t>
  </si>
  <si>
    <t>Preu mínim</t>
  </si>
  <si>
    <t>Gasoil A</t>
  </si>
  <si>
    <t>Gasolina 95 E5 (G95E5)</t>
  </si>
  <si>
    <t>Gasolina 98 E5 (G98E5)</t>
  </si>
  <si>
    <t>Gasoil A (GOA)</t>
  </si>
  <si>
    <t>Gasoil A Premium (GOA+)</t>
  </si>
  <si>
    <t>Nombre de gasolineres</t>
  </si>
  <si>
    <t>Gasolina 95 E5 Premium (G95E5+)</t>
  </si>
  <si>
    <t>Gasos liquats del petroli (GLP)</t>
  </si>
  <si>
    <t>Gasoil B (GOB)</t>
  </si>
  <si>
    <t>Gas natural comprimit (GNC)</t>
  </si>
  <si>
    <t>Font: Plataforma DATADIS.</t>
  </si>
  <si>
    <t>8.1. Estructura anual de la despesa per llar segons grans grups de despesa. 2019</t>
  </si>
  <si>
    <t>8.2. Despesa mitjana per llar segons grans grups de despesa. 2019</t>
  </si>
  <si>
    <t>8.3. Despesa mitjana per persona segons grans grups de despesa. 2019</t>
  </si>
  <si>
    <t>8.4. Despesa mitjana per unitat de consum segons grans grups de despesa. 2019</t>
  </si>
  <si>
    <t>Nota: (-) fora d'ús en 2021.</t>
  </si>
  <si>
    <t>11. PENSIONS CONTRIBUTIVES DEL SISTEMA DE LA SEGURETAT SOCIAL</t>
  </si>
  <si>
    <t>12.3. Preu mitjà mensual dels carburants (euros/litre) a gasolineres de València. 2021</t>
  </si>
  <si>
    <t>12.2. Preu mitjà anual (euros/litre) dels principals carburants a gasolineres de València. 2012-2021</t>
  </si>
  <si>
    <t>12.1. Preu de l'electricitat (euros/MWh) en el mercat diari. 2017-2021</t>
  </si>
  <si>
    <t>12.  PREU DE L'ELECTRICITAT I DELS CARBURANTS</t>
  </si>
  <si>
    <t>2.11. Repsol Butano. Consum de gas. 2021</t>
  </si>
  <si>
    <t>2.9. Energia elèctrica. Nombre de contractes i facturació per codi postal i sector econòmic. 2021</t>
  </si>
  <si>
    <t>2.8. Energia elèctrica. Nombre de contractes i facturació per mes i sector econòmic. 2021</t>
  </si>
  <si>
    <t>2.7. Hores d'enllumenat públic per mes. 2021</t>
  </si>
  <si>
    <t>2.6. Enllumenat públic per mes. 2021</t>
  </si>
  <si>
    <t>2.5. Enllumenat públic als jardins. 2021</t>
  </si>
  <si>
    <t>2.4. Enllumenat públic viari per districte. 2021</t>
  </si>
  <si>
    <t>2.3. Enllumenat públic viari, de passos inferiors i monuments per districte. 2021</t>
  </si>
  <si>
    <t>Baixa pressió</t>
  </si>
  <si>
    <t>Aigua produïda per a la xarxa d'aigua potable (milers m³)</t>
  </si>
  <si>
    <t>Estació de Tractament d'Aigua Potable de Manises</t>
  </si>
  <si>
    <t>Estació de Tractament d'Aigua Potable de Picassent</t>
  </si>
  <si>
    <t>De pous</t>
  </si>
  <si>
    <t>Consum d'aigua pels abonats</t>
  </si>
  <si>
    <t>Aigua en la xarxa</t>
  </si>
  <si>
    <t>Aigua subministrada en alta (milers m3)</t>
  </si>
  <si>
    <t>Oberts</t>
  </si>
  <si>
    <t>Tancats</t>
  </si>
  <si>
    <t>Nota: Dades de superfície en m². (*) Tancat per obres de rehabilitació. (**) Tancat pendent de rehabilitació.</t>
  </si>
  <si>
    <t>3.2. Mercats extraordinaris. Nombre de parades i dies. 2021</t>
  </si>
  <si>
    <t>Mitjana mensual</t>
  </si>
  <si>
    <t>Font: Institut Nacional d'Estadística.</t>
  </si>
  <si>
    <t>11.6. Pensions segons classe, trams de quantia mensual i sexe. València. 2019</t>
  </si>
  <si>
    <t>11.5. Nombre de pensionistes, import mensual mitjà i import mensual medià segons sexe i el nombre de pensions. València. 2019</t>
  </si>
  <si>
    <t>11.4. Nombre de pensionistes, import mensual mitjà i import mensual medià segons sexe i pensió principal. València. 2019</t>
  </si>
  <si>
    <t>11.3. Nombre de pensionistes, import mensual mitjà i import mensual medià segons sexe i nacionalitat. València. 2019</t>
  </si>
  <si>
    <t>11.2. Nombre de pensionistes, import mensual mitjà i import mensual medià segons sexe i grups d'edat. València. 2019</t>
  </si>
  <si>
    <t>11.1. Pensionistes segons trams de quantia mensual (euros) i sexe. València. 2019</t>
  </si>
  <si>
    <t>1.001-1500</t>
  </si>
  <si>
    <t>2.10. Gas Natural. Abonats i facturació per mes segons tipus d'instal·lació. 2021</t>
  </si>
  <si>
    <t>2.2. Punts d'enllumenat públic i potència instal·lada.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</si>
</sst>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&quot;€&quot;* #,##0.00_);_(&quot;€&quot;* \(#,##0.00\);_(&quot;€&quot;* &quot;-&quot;??_);_(@_)"/>
    <numFmt numFmtId="165" formatCode="#,##0.0"/>
    <numFmt numFmtId="166" formatCode="0.0%"/>
    <numFmt numFmtId="167" formatCode="0.0"/>
    <numFmt numFmtId="168" formatCode="0.0000"/>
    <numFmt numFmtId="169" formatCode="0.00000"/>
    <numFmt numFmtId="170" formatCode="0.000"/>
    <numFmt numFmtId="171" formatCode="[h]:mm:ss;@"/>
    <numFmt numFmtId="172" formatCode="#,##0\ &quot;€&quot;"/>
    <numFmt numFmtId="173" formatCode="#,##0.000"/>
    <numFmt numFmtId="174" formatCode="#,##0.0000"/>
    <numFmt numFmtId="175" formatCode="_-* #,##0\ &quot;€&quot;_-;\-* #,##0\ &quot;€&quot;_-;_-* &quot;-&quot;??\ &quot;€&quot;_-;_-@_-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9"/>
      <name val="Arial"/>
      <family val="2"/>
    </font>
    <font>
      <vertAlign val="superscript"/>
      <sz val="10"/>
      <name val="Times New Roman"/>
      <family val="1"/>
    </font>
    <font>
      <sz val="10"/>
      <name val="MS Sans Serif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b/>
      <sz val="11"/>
      <name val="Times New Roman"/>
      <family val="1"/>
    </font>
    <font>
      <b/>
      <sz val="10"/>
      <color indexed="9"/>
      <name val="Times New Roman"/>
      <family val="1"/>
    </font>
    <font>
      <b/>
      <vertAlign val="superscript"/>
      <sz val="10"/>
      <color indexed="9"/>
      <name val="Times New Roman"/>
      <family val="1"/>
    </font>
    <font>
      <i/>
      <sz val="8"/>
      <name val="Times New Roman"/>
      <family val="1"/>
    </font>
    <font>
      <b/>
      <vertAlign val="subscript"/>
      <sz val="10"/>
      <color indexed="9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rgb="FFFF0000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sz val="10"/>
      <color rgb="FF00B0F0"/>
      <name val="Times New Roman"/>
      <family val="1"/>
    </font>
    <font>
      <b/>
      <sz val="10"/>
      <color rgb="FF00B0F0"/>
      <name val="Times New Roman"/>
      <family val="1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i/>
      <sz val="8"/>
      <color rgb="FFFFFFFF"/>
      <name val="Times New Roman"/>
      <family val="1"/>
    </font>
    <font>
      <b/>
      <sz val="10"/>
      <color theme="0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Times New Roman"/>
      <family val="1"/>
    </font>
    <font>
      <sz val="11"/>
      <color theme="1"/>
      <name val="Times New Roman"/>
      <family val="1"/>
    </font>
    <font>
      <sz val="10"/>
      <color indexed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7C7C"/>
        <bgColor rgb="FF000000"/>
      </patternFill>
    </fill>
    <fill>
      <patternFill patternType="solid">
        <fgColor rgb="FFD7F2F2"/>
        <bgColor rgb="FF000000"/>
      </patternFill>
    </fill>
  </fills>
  <borders count="6"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/>
      <bottom/>
      <diagonal/>
    </border>
  </borders>
  <cellStyleXfs count="15">
    <xf numFmtId="0" fontId="0" fillId="0" borderId="0"/>
    <xf numFmtId="0" fontId="21" fillId="0" borderId="0"/>
    <xf numFmtId="0" fontId="2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4" fontId="33" fillId="0" borderId="0" applyFont="0" applyFill="0" applyBorder="0" applyAlignment="0" applyProtection="0"/>
  </cellStyleXfs>
  <cellXfs count="370">
    <xf numFmtId="0" fontId="0" fillId="0" borderId="0" xfId="0"/>
    <xf numFmtId="3" fontId="0" fillId="0" borderId="0" xfId="0" applyNumberFormat="1"/>
    <xf numFmtId="0" fontId="3" fillId="0" borderId="0" xfId="0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/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wrapText="1"/>
    </xf>
    <xf numFmtId="0" fontId="3" fillId="0" borderId="0" xfId="0" applyFont="1" applyFill="1"/>
    <xf numFmtId="0" fontId="5" fillId="0" borderId="0" xfId="0" applyFont="1"/>
    <xf numFmtId="0" fontId="6" fillId="0" borderId="0" xfId="0" applyFont="1"/>
    <xf numFmtId="3" fontId="6" fillId="0" borderId="0" xfId="0" applyNumberFormat="1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2" fillId="0" borderId="0" xfId="0" applyFont="1"/>
    <xf numFmtId="165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0" fillId="0" borderId="0" xfId="0" applyFill="1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2" borderId="0" xfId="0" applyFont="1" applyFill="1"/>
    <xf numFmtId="3" fontId="12" fillId="2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 indent="1"/>
    </xf>
    <xf numFmtId="3" fontId="5" fillId="0" borderId="0" xfId="0" applyNumberFormat="1" applyFont="1" applyFill="1" applyAlignment="1">
      <alignment horizontal="right"/>
    </xf>
    <xf numFmtId="165" fontId="5" fillId="0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left" indent="1"/>
    </xf>
    <xf numFmtId="3" fontId="5" fillId="3" borderId="0" xfId="0" applyNumberFormat="1" applyFont="1" applyFill="1" applyAlignment="1">
      <alignment horizontal="right"/>
    </xf>
    <xf numFmtId="165" fontId="5" fillId="3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5" fillId="0" borderId="0" xfId="0" applyFont="1" applyFill="1"/>
    <xf numFmtId="0" fontId="14" fillId="0" borderId="0" xfId="0" applyFont="1"/>
    <xf numFmtId="0" fontId="14" fillId="0" borderId="0" xfId="0" applyFont="1" applyAlignment="1">
      <alignment horizontal="right"/>
    </xf>
    <xf numFmtId="0" fontId="12" fillId="2" borderId="0" xfId="0" applyFont="1" applyFill="1" applyAlignment="1">
      <alignment horizontal="right"/>
    </xf>
    <xf numFmtId="165" fontId="5" fillId="0" borderId="0" xfId="0" applyNumberFormat="1" applyFont="1" applyFill="1"/>
    <xf numFmtId="3" fontId="5" fillId="3" borderId="0" xfId="0" applyNumberFormat="1" applyFont="1" applyFill="1"/>
    <xf numFmtId="165" fontId="5" fillId="3" borderId="0" xfId="0" applyNumberFormat="1" applyFont="1" applyFill="1"/>
    <xf numFmtId="3" fontId="5" fillId="0" borderId="0" xfId="0" applyNumberFormat="1" applyFont="1" applyFill="1"/>
    <xf numFmtId="0" fontId="5" fillId="0" borderId="0" xfId="0" applyFont="1" applyFill="1" applyAlignment="1"/>
    <xf numFmtId="9" fontId="5" fillId="0" borderId="0" xfId="4" applyFont="1" applyFill="1"/>
    <xf numFmtId="9" fontId="5" fillId="0" borderId="0" xfId="4" applyFont="1"/>
    <xf numFmtId="3" fontId="5" fillId="0" borderId="0" xfId="0" quotePrefix="1" applyNumberFormat="1" applyFont="1" applyFill="1" applyAlignment="1">
      <alignment horizontal="right"/>
    </xf>
    <xf numFmtId="3" fontId="5" fillId="3" borderId="0" xfId="0" quotePrefix="1" applyNumberFormat="1" applyFont="1" applyFill="1" applyAlignment="1">
      <alignment horizontal="right"/>
    </xf>
    <xf numFmtId="3" fontId="5" fillId="0" borderId="0" xfId="0" applyNumberFormat="1" applyFont="1" applyFill="1" applyAlignment="1"/>
    <xf numFmtId="0" fontId="5" fillId="3" borderId="0" xfId="0" applyFont="1" applyFill="1" applyAlignment="1">
      <alignment horizontal="left" indent="3"/>
    </xf>
    <xf numFmtId="3" fontId="14" fillId="0" borderId="0" xfId="0" quotePrefix="1" applyNumberFormat="1" applyFont="1" applyAlignment="1">
      <alignment horizontal="right"/>
    </xf>
    <xf numFmtId="3" fontId="14" fillId="0" borderId="0" xfId="0" applyNumberFormat="1" applyFont="1"/>
    <xf numFmtId="4" fontId="5" fillId="0" borderId="0" xfId="0" applyNumberFormat="1" applyFont="1" applyFill="1" applyAlignment="1">
      <alignment horizontal="right"/>
    </xf>
    <xf numFmtId="4" fontId="5" fillId="3" borderId="0" xfId="0" applyNumberFormat="1" applyFont="1" applyFill="1" applyAlignment="1">
      <alignment horizontal="right"/>
    </xf>
    <xf numFmtId="4" fontId="5" fillId="3" borderId="0" xfId="0" applyNumberFormat="1" applyFont="1" applyFill="1"/>
    <xf numFmtId="4" fontId="5" fillId="0" borderId="0" xfId="0" applyNumberFormat="1" applyFont="1" applyFill="1"/>
    <xf numFmtId="0" fontId="5" fillId="3" borderId="0" xfId="0" applyFont="1" applyFill="1" applyAlignment="1">
      <alignment horizontal="right"/>
    </xf>
    <xf numFmtId="167" fontId="5" fillId="3" borderId="0" xfId="0" applyNumberFormat="1" applyFont="1" applyFill="1"/>
    <xf numFmtId="167" fontId="5" fillId="0" borderId="0" xfId="0" applyNumberFormat="1" applyFont="1" applyFill="1"/>
    <xf numFmtId="167" fontId="5" fillId="0" borderId="0" xfId="0" applyNumberFormat="1" applyFont="1" applyFill="1" applyAlignment="1">
      <alignment horizontal="right"/>
    </xf>
    <xf numFmtId="3" fontId="14" fillId="0" borderId="0" xfId="0" applyNumberFormat="1" applyFont="1" applyAlignment="1">
      <alignment horizontal="right"/>
    </xf>
    <xf numFmtId="0" fontId="12" fillId="2" borderId="0" xfId="0" applyFont="1" applyFill="1" applyAlignment="1"/>
    <xf numFmtId="2" fontId="5" fillId="0" borderId="0" xfId="0" applyNumberFormat="1" applyFont="1" applyFill="1"/>
    <xf numFmtId="2" fontId="5" fillId="3" borderId="0" xfId="0" applyNumberFormat="1" applyFont="1" applyFill="1"/>
    <xf numFmtId="0" fontId="14" fillId="0" borderId="0" xfId="0" applyFont="1" applyAlignment="1">
      <alignment horizontal="left"/>
    </xf>
    <xf numFmtId="3" fontId="5" fillId="0" borderId="0" xfId="0" applyNumberFormat="1" applyFont="1" applyFill="1" applyAlignment="1">
      <alignment horizontal="left" indent="1"/>
    </xf>
    <xf numFmtId="3" fontId="5" fillId="3" borderId="0" xfId="0" applyNumberFormat="1" applyFont="1" applyFill="1" applyAlignment="1">
      <alignment horizontal="left" indent="1"/>
    </xf>
    <xf numFmtId="0" fontId="14" fillId="0" borderId="0" xfId="0" applyFont="1" applyAlignment="1">
      <alignment horizontal="left" indent="1"/>
    </xf>
    <xf numFmtId="3" fontId="14" fillId="0" borderId="0" xfId="0" applyNumberFormat="1" applyFont="1" applyAlignment="1">
      <alignment horizontal="left" indent="1"/>
    </xf>
    <xf numFmtId="0" fontId="5" fillId="0" borderId="0" xfId="0" applyFont="1" applyFill="1" applyBorder="1"/>
    <xf numFmtId="0" fontId="11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wrapText="1"/>
    </xf>
    <xf numFmtId="0" fontId="5" fillId="3" borderId="0" xfId="0" applyFont="1" applyFill="1" applyBorder="1"/>
    <xf numFmtId="165" fontId="5" fillId="3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vertical="center"/>
    </xf>
    <xf numFmtId="167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12" fillId="2" borderId="0" xfId="0" applyFont="1" applyFill="1" applyBorder="1"/>
    <xf numFmtId="0" fontId="12" fillId="2" borderId="0" xfId="0" applyFont="1" applyFill="1" applyBorder="1" applyAlignment="1">
      <alignment horizontal="right"/>
    </xf>
    <xf numFmtId="167" fontId="5" fillId="3" borderId="0" xfId="0" applyNumberFormat="1" applyFont="1" applyFill="1" applyBorder="1"/>
    <xf numFmtId="0" fontId="5" fillId="3" borderId="0" xfId="0" applyFont="1" applyFill="1" applyBorder="1" applyAlignment="1">
      <alignment horizontal="left" indent="1"/>
    </xf>
    <xf numFmtId="3" fontId="11" fillId="0" borderId="0" xfId="0" applyNumberFormat="1" applyFont="1"/>
    <xf numFmtId="3" fontId="12" fillId="2" borderId="0" xfId="0" applyNumberFormat="1" applyFont="1" applyFill="1"/>
    <xf numFmtId="0" fontId="11" fillId="0" borderId="0" xfId="0" applyFont="1" applyFill="1"/>
    <xf numFmtId="3" fontId="5" fillId="0" borderId="0" xfId="0" applyNumberFormat="1" applyFont="1" applyFill="1" applyAlignment="1">
      <alignment horizontal="left" vertical="center" wrapText="1" indent="1"/>
    </xf>
    <xf numFmtId="166" fontId="5" fillId="0" borderId="0" xfId="4" applyNumberFormat="1" applyFont="1" applyFill="1" applyAlignment="1">
      <alignment wrapText="1"/>
    </xf>
    <xf numFmtId="0" fontId="5" fillId="0" borderId="0" xfId="0" applyFont="1" applyFill="1" applyAlignment="1">
      <alignment horizontal="left" vertical="center" wrapText="1" indent="2"/>
    </xf>
    <xf numFmtId="166" fontId="5" fillId="0" borderId="0" xfId="4" applyNumberFormat="1" applyFont="1" applyFill="1" applyAlignment="1">
      <alignment horizontal="right" wrapText="1"/>
    </xf>
    <xf numFmtId="166" fontId="5" fillId="0" borderId="0" xfId="0" applyNumberFormat="1" applyFont="1" applyFill="1" applyAlignment="1">
      <alignment horizontal="right"/>
    </xf>
    <xf numFmtId="0" fontId="12" fillId="2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horizontal="left" vertical="center" wrapText="1" indent="1"/>
    </xf>
    <xf numFmtId="166" fontId="5" fillId="3" borderId="0" xfId="4" applyNumberFormat="1" applyFont="1" applyFill="1" applyAlignment="1">
      <alignment wrapText="1"/>
    </xf>
    <xf numFmtId="166" fontId="5" fillId="3" borderId="0" xfId="4" applyNumberFormat="1" applyFont="1" applyFill="1" applyAlignment="1">
      <alignment horizontal="right" wrapText="1"/>
    </xf>
    <xf numFmtId="3" fontId="14" fillId="0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wrapText="1" indent="1"/>
    </xf>
    <xf numFmtId="166" fontId="5" fillId="3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 wrapText="1" indent="1"/>
    </xf>
    <xf numFmtId="166" fontId="5" fillId="3" borderId="0" xfId="0" applyNumberFormat="1" applyFont="1" applyFill="1"/>
    <xf numFmtId="166" fontId="5" fillId="0" borderId="0" xfId="0" applyNumberFormat="1" applyFont="1" applyFill="1"/>
    <xf numFmtId="0" fontId="5" fillId="0" borderId="0" xfId="0" applyFont="1" applyFill="1" applyAlignment="1">
      <alignment horizontal="left" vertical="center" wrapText="1" indent="1"/>
    </xf>
    <xf numFmtId="0" fontId="5" fillId="3" borderId="0" xfId="0" applyFont="1" applyFill="1" applyAlignment="1">
      <alignment horizontal="left" vertical="center" wrapText="1" inden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indent="2"/>
    </xf>
    <xf numFmtId="0" fontId="5" fillId="0" borderId="0" xfId="0" applyFont="1" applyFill="1" applyAlignment="1">
      <alignment horizontal="left" indent="2"/>
    </xf>
    <xf numFmtId="9" fontId="5" fillId="3" borderId="0" xfId="4" applyFont="1" applyFill="1"/>
    <xf numFmtId="0" fontId="2" fillId="0" borderId="0" xfId="0" applyFont="1" applyFill="1"/>
    <xf numFmtId="0" fontId="16" fillId="0" borderId="0" xfId="0" applyFont="1"/>
    <xf numFmtId="167" fontId="5" fillId="3" borderId="0" xfId="0" applyNumberFormat="1" applyFont="1" applyFill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3" fontId="17" fillId="0" borderId="0" xfId="0" applyNumberFormat="1" applyFont="1"/>
    <xf numFmtId="3" fontId="3" fillId="0" borderId="0" xfId="0" applyNumberFormat="1" applyFont="1" applyAlignment="1">
      <alignment horizontal="right"/>
    </xf>
    <xf numFmtId="3" fontId="18" fillId="0" borderId="0" xfId="0" applyNumberFormat="1" applyFont="1" applyFill="1" applyAlignment="1">
      <alignment horizontal="left"/>
    </xf>
    <xf numFmtId="165" fontId="18" fillId="0" borderId="0" xfId="0" applyNumberFormat="1" applyFont="1" applyFill="1"/>
    <xf numFmtId="165" fontId="2" fillId="0" borderId="0" xfId="0" applyNumberFormat="1" applyFont="1" applyFill="1"/>
    <xf numFmtId="3" fontId="2" fillId="0" borderId="0" xfId="0" applyNumberFormat="1" applyFont="1" applyFill="1"/>
    <xf numFmtId="167" fontId="2" fillId="0" borderId="0" xfId="0" applyNumberFormat="1" applyFont="1" applyFill="1"/>
    <xf numFmtId="3" fontId="3" fillId="0" borderId="0" xfId="0" applyNumberFormat="1" applyFont="1"/>
    <xf numFmtId="0" fontId="2" fillId="0" borderId="0" xfId="0" applyFont="1" applyAlignment="1">
      <alignment horizontal="left" indent="1"/>
    </xf>
    <xf numFmtId="0" fontId="16" fillId="0" borderId="0" xfId="0" applyFont="1" applyFill="1" applyBorder="1"/>
    <xf numFmtId="165" fontId="3" fillId="0" borderId="0" xfId="0" applyNumberFormat="1" applyFont="1" applyBorder="1" applyAlignment="1">
      <alignment vertical="center"/>
    </xf>
    <xf numFmtId="0" fontId="18" fillId="0" borderId="0" xfId="0" applyFont="1" applyFill="1"/>
    <xf numFmtId="0" fontId="5" fillId="0" borderId="0" xfId="0" applyFont="1" applyFill="1" applyBorder="1" applyAlignment="1"/>
    <xf numFmtId="167" fontId="5" fillId="0" borderId="0" xfId="3" applyNumberFormat="1" applyFont="1" applyFill="1" applyBorder="1" applyAlignment="1">
      <alignment horizontal="right"/>
    </xf>
    <xf numFmtId="170" fontId="2" fillId="0" borderId="0" xfId="0" applyNumberFormat="1" applyFont="1" applyFill="1"/>
    <xf numFmtId="167" fontId="2" fillId="0" borderId="0" xfId="0" applyNumberFormat="1" applyFont="1" applyFill="1" applyBorder="1" applyAlignment="1">
      <alignment horizontal="right" wrapText="1"/>
    </xf>
    <xf numFmtId="165" fontId="2" fillId="0" borderId="0" xfId="0" applyNumberFormat="1" applyFont="1" applyFill="1" applyBorder="1" applyAlignment="1">
      <alignment vertical="center"/>
    </xf>
    <xf numFmtId="169" fontId="2" fillId="0" borderId="0" xfId="0" applyNumberFormat="1" applyFont="1" applyFill="1"/>
    <xf numFmtId="0" fontId="2" fillId="0" borderId="0" xfId="0" applyFont="1" applyFill="1" applyBorder="1" applyAlignment="1">
      <alignment horizontal="right"/>
    </xf>
    <xf numFmtId="0" fontId="18" fillId="0" borderId="0" xfId="0" applyFont="1" applyFill="1" applyBorder="1"/>
    <xf numFmtId="165" fontId="5" fillId="0" borderId="0" xfId="0" applyNumberFormat="1" applyFont="1" applyAlignment="1">
      <alignment horizontal="right"/>
    </xf>
    <xf numFmtId="0" fontId="0" fillId="0" borderId="0" xfId="0" applyFill="1"/>
    <xf numFmtId="3" fontId="12" fillId="2" borderId="0" xfId="0" applyNumberFormat="1" applyFont="1" applyFill="1" applyAlignment="1">
      <alignment horizontal="right" wrapText="1"/>
    </xf>
    <xf numFmtId="165" fontId="14" fillId="0" borderId="0" xfId="0" applyNumberFormat="1" applyFont="1"/>
    <xf numFmtId="0" fontId="12" fillId="2" borderId="0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12" fillId="2" borderId="0" xfId="0" applyFont="1" applyFill="1" applyAlignment="1">
      <alignment horizontal="left" wrapText="1"/>
    </xf>
    <xf numFmtId="4" fontId="0" fillId="0" borderId="0" xfId="0" applyNumberFormat="1" applyAlignment="1">
      <alignment horizontal="right"/>
    </xf>
    <xf numFmtId="4" fontId="5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right"/>
    </xf>
    <xf numFmtId="4" fontId="5" fillId="0" borderId="0" xfId="0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0" fillId="0" borderId="0" xfId="0" applyAlignment="1">
      <alignment vertical="center"/>
    </xf>
    <xf numFmtId="0" fontId="12" fillId="2" borderId="0" xfId="0" applyFont="1" applyFill="1" applyAlignment="1">
      <alignment vertical="center"/>
    </xf>
    <xf numFmtId="166" fontId="5" fillId="3" borderId="0" xfId="4" applyNumberFormat="1" applyFont="1" applyFill="1" applyAlignment="1">
      <alignment horizontal="right" vertical="center" wrapText="1"/>
    </xf>
    <xf numFmtId="0" fontId="5" fillId="3" borderId="0" xfId="0" applyFont="1" applyFill="1" applyAlignment="1">
      <alignment horizontal="left" vertical="center" indent="1"/>
    </xf>
    <xf numFmtId="0" fontId="5" fillId="3" borderId="0" xfId="0" applyFont="1" applyFill="1" applyAlignment="1">
      <alignment horizontal="left" vertical="center" wrapText="1" indent="3"/>
    </xf>
    <xf numFmtId="166" fontId="14" fillId="0" borderId="0" xfId="0" applyNumberFormat="1" applyFont="1"/>
    <xf numFmtId="0" fontId="12" fillId="2" borderId="2" xfId="0" applyFont="1" applyFill="1" applyBorder="1" applyAlignment="1">
      <alignment horizontal="right" wrapText="1"/>
    </xf>
    <xf numFmtId="4" fontId="5" fillId="3" borderId="0" xfId="0" applyNumberFormat="1" applyFont="1" applyFill="1" applyBorder="1" applyAlignment="1">
      <alignment horizontal="right" vertical="center"/>
    </xf>
    <xf numFmtId="166" fontId="5" fillId="3" borderId="0" xfId="0" applyNumberFormat="1" applyFont="1" applyFill="1" applyAlignment="1">
      <alignment horizontal="right" vertical="center"/>
    </xf>
    <xf numFmtId="166" fontId="5" fillId="0" borderId="0" xfId="0" applyNumberFormat="1" applyFont="1" applyFill="1" applyAlignment="1">
      <alignment horizontal="right" vertical="center"/>
    </xf>
    <xf numFmtId="0" fontId="5" fillId="3" borderId="0" xfId="0" applyFont="1" applyFill="1" applyAlignment="1"/>
    <xf numFmtId="3" fontId="5" fillId="0" borderId="0" xfId="0" quotePrefix="1" applyNumberFormat="1" applyFont="1" applyFill="1" applyBorder="1" applyAlignment="1">
      <alignment horizontal="right"/>
    </xf>
    <xf numFmtId="0" fontId="12" fillId="2" borderId="1" xfId="0" applyFont="1" applyFill="1" applyBorder="1" applyAlignment="1">
      <alignment horizontal="right"/>
    </xf>
    <xf numFmtId="0" fontId="6" fillId="0" borderId="0" xfId="0" applyFont="1" applyFill="1"/>
    <xf numFmtId="0" fontId="12" fillId="0" borderId="0" xfId="0" applyFont="1" applyFill="1" applyBorder="1" applyAlignment="1">
      <alignment horizontal="right" wrapText="1"/>
    </xf>
    <xf numFmtId="4" fontId="5" fillId="0" borderId="0" xfId="0" quotePrefix="1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wrapText="1"/>
    </xf>
    <xf numFmtId="167" fontId="19" fillId="0" borderId="0" xfId="0" applyNumberFormat="1" applyFont="1" applyFill="1"/>
    <xf numFmtId="165" fontId="19" fillId="0" borderId="0" xfId="0" applyNumberFormat="1" applyFont="1" applyFill="1"/>
    <xf numFmtId="166" fontId="5" fillId="0" borderId="0" xfId="4" applyNumberFormat="1" applyFont="1" applyFill="1"/>
    <xf numFmtId="166" fontId="5" fillId="3" borderId="0" xfId="4" applyNumberFormat="1" applyFont="1" applyFill="1"/>
    <xf numFmtId="3" fontId="5" fillId="3" borderId="0" xfId="0" applyNumberFormat="1" applyFont="1" applyFill="1" applyAlignment="1">
      <alignment horizontal="left" vertical="center" wrapText="1" indent="2"/>
    </xf>
    <xf numFmtId="3" fontId="5" fillId="0" borderId="0" xfId="0" applyNumberFormat="1" applyFont="1" applyFill="1" applyAlignment="1">
      <alignment horizontal="left" vertical="center" wrapText="1" indent="2"/>
    </xf>
    <xf numFmtId="0" fontId="19" fillId="0" borderId="0" xfId="0" applyFont="1" applyFill="1" applyAlignment="1">
      <alignment horizontal="left" vertical="center" wrapText="1"/>
    </xf>
    <xf numFmtId="165" fontId="19" fillId="0" borderId="0" xfId="0" applyNumberFormat="1" applyFont="1" applyFill="1" applyAlignment="1">
      <alignment horizontal="right"/>
    </xf>
    <xf numFmtId="3" fontId="5" fillId="3" borderId="0" xfId="0" applyNumberFormat="1" applyFont="1" applyFill="1" applyAlignment="1"/>
    <xf numFmtId="0" fontId="20" fillId="0" borderId="0" xfId="0" applyFont="1"/>
    <xf numFmtId="3" fontId="20" fillId="0" borderId="0" xfId="0" applyNumberFormat="1" applyFont="1" applyAlignment="1">
      <alignment horizontal="right"/>
    </xf>
    <xf numFmtId="3" fontId="20" fillId="0" borderId="0" xfId="0" applyNumberFormat="1" applyFont="1"/>
    <xf numFmtId="3" fontId="12" fillId="2" borderId="3" xfId="0" applyNumberFormat="1" applyFont="1" applyFill="1" applyBorder="1" applyAlignment="1">
      <alignment horizontal="right" wrapText="1"/>
    </xf>
    <xf numFmtId="3" fontId="12" fillId="2" borderId="0" xfId="0" applyNumberFormat="1" applyFont="1" applyFill="1" applyBorder="1" applyAlignment="1">
      <alignment horizontal="right" wrapText="1"/>
    </xf>
    <xf numFmtId="0" fontId="12" fillId="2" borderId="4" xfId="0" applyFont="1" applyFill="1" applyBorder="1"/>
    <xf numFmtId="0" fontId="12" fillId="2" borderId="4" xfId="0" applyFont="1" applyFill="1" applyBorder="1" applyAlignment="1">
      <alignment horizontal="left"/>
    </xf>
    <xf numFmtId="0" fontId="12" fillId="2" borderId="4" xfId="0" applyFont="1" applyFill="1" applyBorder="1" applyAlignment="1">
      <alignment horizontal="right" wrapText="1"/>
    </xf>
    <xf numFmtId="0" fontId="12" fillId="2" borderId="4" xfId="0" applyFont="1" applyFill="1" applyBorder="1" applyAlignment="1">
      <alignment horizontal="right"/>
    </xf>
    <xf numFmtId="172" fontId="5" fillId="0" borderId="0" xfId="0" applyNumberFormat="1" applyFont="1" applyFill="1" applyAlignment="1">
      <alignment horizontal="right" vertical="center"/>
    </xf>
    <xf numFmtId="172" fontId="5" fillId="3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vertical="center" wrapText="1"/>
    </xf>
    <xf numFmtId="167" fontId="5" fillId="3" borderId="0" xfId="0" applyNumberFormat="1" applyFont="1" applyFill="1" applyAlignment="1">
      <alignment horizontal="right" vertical="center"/>
    </xf>
    <xf numFmtId="3" fontId="19" fillId="0" borderId="0" xfId="0" applyNumberFormat="1" applyFont="1"/>
    <xf numFmtId="0" fontId="23" fillId="0" borderId="0" xfId="0" applyFont="1"/>
    <xf numFmtId="4" fontId="5" fillId="0" borderId="0" xfId="0" quotePrefix="1" applyNumberFormat="1" applyFont="1" applyFill="1" applyAlignment="1">
      <alignment horizontal="right"/>
    </xf>
    <xf numFmtId="4" fontId="5" fillId="3" borderId="0" xfId="0" quotePrefix="1" applyNumberFormat="1" applyFont="1" applyFill="1" applyAlignment="1">
      <alignment horizontal="right"/>
    </xf>
    <xf numFmtId="0" fontId="5" fillId="0" borderId="0" xfId="0" applyFont="1" applyFill="1" applyAlignment="1">
      <alignment horizontal="left" vertical="center" wrapText="1"/>
    </xf>
    <xf numFmtId="3" fontId="2" fillId="0" borderId="0" xfId="5" applyNumberFormat="1" applyFont="1"/>
    <xf numFmtId="0" fontId="5" fillId="0" borderId="0" xfId="0" applyFont="1" applyFill="1" applyAlignment="1">
      <alignment horizontal="left" vertical="center" wrapText="1" indent="3"/>
    </xf>
    <xf numFmtId="0" fontId="25" fillId="0" borderId="0" xfId="0" applyFont="1" applyFill="1"/>
    <xf numFmtId="3" fontId="19" fillId="0" borderId="0" xfId="0" applyNumberFormat="1" applyFont="1" applyFill="1" applyAlignment="1">
      <alignment horizontal="left"/>
    </xf>
    <xf numFmtId="3" fontId="19" fillId="0" borderId="0" xfId="0" applyNumberFormat="1" applyFont="1" applyFill="1" applyAlignment="1">
      <alignment horizontal="right"/>
    </xf>
    <xf numFmtId="0" fontId="19" fillId="0" borderId="0" xfId="0" applyFont="1" applyFill="1"/>
    <xf numFmtId="4" fontId="19" fillId="0" borderId="0" xfId="0" applyNumberFormat="1" applyFont="1" applyFill="1"/>
    <xf numFmtId="4" fontId="19" fillId="0" borderId="0" xfId="0" applyNumberFormat="1" applyFont="1" applyFill="1" applyAlignment="1">
      <alignment horizontal="right"/>
    </xf>
    <xf numFmtId="3" fontId="19" fillId="3" borderId="0" xfId="0" applyNumberFormat="1" applyFont="1" applyFill="1" applyAlignment="1">
      <alignment horizontal="right"/>
    </xf>
    <xf numFmtId="0" fontId="19" fillId="0" borderId="0" xfId="0" applyFont="1" applyFill="1" applyAlignment="1">
      <alignment horizontal="left"/>
    </xf>
    <xf numFmtId="3" fontId="19" fillId="0" borderId="0" xfId="0" applyNumberFormat="1" applyFont="1" applyFill="1"/>
    <xf numFmtId="0" fontId="19" fillId="0" borderId="0" xfId="0" applyFont="1" applyFill="1" applyAlignment="1"/>
    <xf numFmtId="3" fontId="19" fillId="0" borderId="0" xfId="0" applyNumberFormat="1" applyFont="1" applyFill="1" applyAlignment="1"/>
    <xf numFmtId="0" fontId="19" fillId="0" borderId="0" xfId="0" applyFont="1" applyFill="1" applyAlignment="1">
      <alignment horizontal="right"/>
    </xf>
    <xf numFmtId="167" fontId="19" fillId="0" borderId="0" xfId="0" applyNumberFormat="1" applyFont="1" applyFill="1" applyAlignment="1">
      <alignment horizontal="right"/>
    </xf>
    <xf numFmtId="2" fontId="14" fillId="0" borderId="0" xfId="0" applyNumberFormat="1" applyFont="1"/>
    <xf numFmtId="0" fontId="19" fillId="0" borderId="0" xfId="0" applyFont="1" applyFill="1" applyBorder="1"/>
    <xf numFmtId="3" fontId="19" fillId="0" borderId="0" xfId="0" applyNumberFormat="1" applyFont="1" applyFill="1" applyBorder="1" applyAlignment="1">
      <alignment horizontal="right"/>
    </xf>
    <xf numFmtId="4" fontId="19" fillId="0" borderId="0" xfId="0" applyNumberFormat="1" applyFont="1" applyFill="1" applyBorder="1" applyAlignment="1">
      <alignment horizontal="right"/>
    </xf>
    <xf numFmtId="3" fontId="26" fillId="0" borderId="0" xfId="0" applyNumberFormat="1" applyFont="1"/>
    <xf numFmtId="3" fontId="27" fillId="0" borderId="0" xfId="0" applyNumberFormat="1" applyFont="1"/>
    <xf numFmtId="0" fontId="26" fillId="0" borderId="0" xfId="0" applyFont="1"/>
    <xf numFmtId="3" fontId="26" fillId="0" borderId="0" xfId="0" applyNumberFormat="1" applyFont="1" applyFill="1"/>
    <xf numFmtId="3" fontId="28" fillId="3" borderId="0" xfId="0" applyNumberFormat="1" applyFont="1" applyFill="1" applyBorder="1" applyAlignment="1">
      <alignment horizontal="right"/>
    </xf>
    <xf numFmtId="4" fontId="28" fillId="3" borderId="0" xfId="0" applyNumberFormat="1" applyFont="1" applyFill="1" applyBorder="1" applyAlignment="1">
      <alignment horizontal="right"/>
    </xf>
    <xf numFmtId="3" fontId="5" fillId="0" borderId="0" xfId="0" applyNumberFormat="1" applyFont="1" applyFill="1" applyAlignment="1">
      <alignment horizontal="right" vertical="center"/>
    </xf>
    <xf numFmtId="3" fontId="5" fillId="3" borderId="0" xfId="0" applyNumberFormat="1" applyFont="1" applyFill="1" applyAlignment="1">
      <alignment horizontal="right" vertical="center"/>
    </xf>
    <xf numFmtId="0" fontId="29" fillId="5" borderId="0" xfId="0" applyFont="1" applyFill="1" applyBorder="1"/>
    <xf numFmtId="0" fontId="29" fillId="5" borderId="0" xfId="0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left" vertical="center" wrapText="1"/>
    </xf>
    <xf numFmtId="172" fontId="5" fillId="0" borderId="0" xfId="0" applyNumberFormat="1" applyFont="1" applyFill="1" applyBorder="1" applyAlignment="1">
      <alignment horizontal="right" vertical="center"/>
    </xf>
    <xf numFmtId="0" fontId="5" fillId="6" borderId="0" xfId="0" applyFont="1" applyFill="1" applyBorder="1" applyAlignment="1">
      <alignment horizontal="left" vertical="center" indent="1"/>
    </xf>
    <xf numFmtId="172" fontId="5" fillId="6" borderId="0" xfId="0" applyNumberFormat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 wrapText="1" indent="1"/>
    </xf>
    <xf numFmtId="0" fontId="5" fillId="6" borderId="0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horizontal="left" vertical="center" wrapText="1" indent="1"/>
    </xf>
    <xf numFmtId="0" fontId="5" fillId="0" borderId="0" xfId="0" applyFont="1" applyFill="1" applyBorder="1" applyAlignment="1">
      <alignment vertical="center" wrapText="1"/>
    </xf>
    <xf numFmtId="0" fontId="29" fillId="5" borderId="0" xfId="0" applyFont="1" applyFill="1" applyBorder="1" applyAlignment="1">
      <alignment horizontal="right"/>
    </xf>
    <xf numFmtId="166" fontId="5" fillId="0" borderId="0" xfId="4" applyNumberFormat="1" applyFont="1" applyFill="1" applyBorder="1" applyAlignment="1">
      <alignment horizontal="right" vertical="center"/>
    </xf>
    <xf numFmtId="0" fontId="5" fillId="6" borderId="0" xfId="0" applyFont="1" applyFill="1" applyBorder="1" applyAlignment="1">
      <alignment vertical="center"/>
    </xf>
    <xf numFmtId="166" fontId="5" fillId="6" borderId="0" xfId="4" applyNumberFormat="1" applyFont="1" applyFill="1" applyBorder="1" applyAlignment="1">
      <alignment horizontal="right" vertical="center"/>
    </xf>
    <xf numFmtId="3" fontId="11" fillId="0" borderId="0" xfId="5" applyNumberFormat="1" applyFont="1" applyFill="1" applyBorder="1"/>
    <xf numFmtId="3" fontId="5" fillId="0" borderId="0" xfId="5" applyNumberFormat="1" applyFont="1" applyFill="1" applyBorder="1"/>
    <xf numFmtId="3" fontId="19" fillId="0" borderId="0" xfId="5" applyNumberFormat="1" applyFont="1" applyFill="1" applyBorder="1" applyAlignment="1">
      <alignment horizontal="left" vertical="center"/>
    </xf>
    <xf numFmtId="165" fontId="30" fillId="0" borderId="0" xfId="6" applyNumberFormat="1" applyFont="1" applyFill="1" applyBorder="1" applyAlignment="1">
      <alignment horizontal="right" vertical="center"/>
    </xf>
    <xf numFmtId="0" fontId="5" fillId="6" borderId="0" xfId="0" applyFont="1" applyFill="1" applyBorder="1" applyAlignment="1">
      <alignment horizontal="left" vertical="center" wrapText="1"/>
    </xf>
    <xf numFmtId="3" fontId="5" fillId="6" borderId="0" xfId="0" applyNumberFormat="1" applyFont="1" applyFill="1" applyBorder="1" applyAlignment="1">
      <alignment horizontal="right" vertical="center"/>
    </xf>
    <xf numFmtId="165" fontId="5" fillId="6" borderId="0" xfId="0" applyNumberFormat="1" applyFont="1" applyFill="1" applyBorder="1" applyAlignment="1">
      <alignment horizontal="right" vertical="center"/>
    </xf>
    <xf numFmtId="3" fontId="5" fillId="0" borderId="0" xfId="5" applyNumberFormat="1" applyFont="1" applyFill="1" applyBorder="1" applyAlignment="1">
      <alignment horizontal="left" vertical="center"/>
    </xf>
    <xf numFmtId="165" fontId="5" fillId="0" borderId="0" xfId="0" applyNumberFormat="1" applyFont="1" applyFill="1" applyBorder="1" applyAlignment="1">
      <alignment horizontal="right" vertical="center"/>
    </xf>
    <xf numFmtId="3" fontId="14" fillId="0" borderId="0" xfId="5" applyNumberFormat="1" applyFont="1" applyFill="1" applyBorder="1"/>
    <xf numFmtId="166" fontId="30" fillId="0" borderId="0" xfId="4" applyNumberFormat="1" applyFont="1" applyFill="1" applyBorder="1" applyAlignment="1">
      <alignment horizontal="right" vertical="center"/>
    </xf>
    <xf numFmtId="3" fontId="5" fillId="0" borderId="0" xfId="5" applyNumberFormat="1" applyFont="1" applyFill="1" applyBorder="1" applyAlignment="1">
      <alignment horizontal="left" vertical="center" indent="1"/>
    </xf>
    <xf numFmtId="3" fontId="31" fillId="0" borderId="0" xfId="5" applyNumberFormat="1" applyFont="1" applyFill="1" applyBorder="1"/>
    <xf numFmtId="3" fontId="19" fillId="0" borderId="0" xfId="0" applyNumberFormat="1" applyFont="1" applyFill="1" applyAlignment="1">
      <alignment vertical="center" wrapText="1"/>
    </xf>
    <xf numFmtId="165" fontId="19" fillId="0" borderId="0" xfId="4" applyNumberFormat="1" applyFont="1" applyFill="1" applyAlignment="1">
      <alignment wrapText="1"/>
    </xf>
    <xf numFmtId="167" fontId="5" fillId="0" borderId="0" xfId="0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 wrapText="1"/>
    </xf>
    <xf numFmtId="3" fontId="5" fillId="3" borderId="0" xfId="0" applyNumberFormat="1" applyFont="1" applyFill="1" applyAlignment="1">
      <alignment horizontal="right" vertical="center" wrapText="1"/>
    </xf>
    <xf numFmtId="3" fontId="5" fillId="0" borderId="0" xfId="0" applyNumberFormat="1" applyFont="1" applyFill="1" applyAlignment="1">
      <alignment vertical="center" wrapText="1"/>
    </xf>
    <xf numFmtId="3" fontId="5" fillId="0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vertical="center" wrapText="1"/>
    </xf>
    <xf numFmtId="3" fontId="5" fillId="3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horizontal="left"/>
    </xf>
    <xf numFmtId="3" fontId="5" fillId="3" borderId="0" xfId="0" applyNumberFormat="1" applyFont="1" applyFill="1" applyAlignment="1">
      <alignment horizontal="left" vertical="center"/>
    </xf>
    <xf numFmtId="4" fontId="5" fillId="0" borderId="0" xfId="0" applyNumberFormat="1" applyFont="1" applyFill="1" applyBorder="1"/>
    <xf numFmtId="173" fontId="5" fillId="0" borderId="0" xfId="0" applyNumberFormat="1" applyFont="1" applyFill="1" applyBorder="1"/>
    <xf numFmtId="174" fontId="5" fillId="0" borderId="0" xfId="0" applyNumberFormat="1" applyFont="1" applyFill="1" applyBorder="1"/>
    <xf numFmtId="174" fontId="5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Alignment="1">
      <alignment vertical="center"/>
    </xf>
    <xf numFmtId="165" fontId="5" fillId="0" borderId="0" xfId="0" applyNumberFormat="1" applyFont="1" applyFill="1" applyAlignment="1">
      <alignment horizontal="right" vertical="center"/>
    </xf>
    <xf numFmtId="165" fontId="5" fillId="3" borderId="0" xfId="0" applyNumberFormat="1" applyFont="1" applyFill="1" applyAlignment="1">
      <alignment horizontal="right" vertical="center"/>
    </xf>
    <xf numFmtId="175" fontId="5" fillId="6" borderId="0" xfId="14" applyNumberFormat="1" applyFont="1" applyFill="1" applyBorder="1" applyAlignment="1">
      <alignment horizontal="right" vertical="center"/>
    </xf>
    <xf numFmtId="175" fontId="5" fillId="0" borderId="0" xfId="14" applyNumberFormat="1" applyFont="1" applyFill="1" applyBorder="1" applyAlignment="1">
      <alignment horizontal="right" vertical="center"/>
    </xf>
    <xf numFmtId="175" fontId="19" fillId="0" borderId="0" xfId="14" applyNumberFormat="1" applyFont="1" applyFill="1" applyBorder="1" applyAlignment="1">
      <alignment horizontal="right" vertical="center"/>
    </xf>
    <xf numFmtId="175" fontId="30" fillId="0" borderId="0" xfId="14" applyNumberFormat="1" applyFont="1" applyFill="1" applyBorder="1" applyAlignment="1">
      <alignment horizontal="right" vertical="center"/>
    </xf>
    <xf numFmtId="166" fontId="5" fillId="0" borderId="0" xfId="0" applyNumberFormat="1" applyFont="1" applyFill="1" applyBorder="1" applyAlignment="1">
      <alignment horizontal="right" vertical="center"/>
    </xf>
    <xf numFmtId="166" fontId="5" fillId="6" borderId="0" xfId="0" applyNumberFormat="1" applyFont="1" applyFill="1" applyBorder="1" applyAlignment="1">
      <alignment horizontal="right" vertical="center"/>
    </xf>
    <xf numFmtId="166" fontId="28" fillId="0" borderId="0" xfId="0" applyNumberFormat="1" applyFont="1" applyFill="1" applyAlignment="1">
      <alignment horizontal="right" vertical="center"/>
    </xf>
    <xf numFmtId="166" fontId="28" fillId="3" borderId="0" xfId="0" applyNumberFormat="1" applyFont="1" applyFill="1" applyAlignment="1">
      <alignment horizontal="right" vertical="center"/>
    </xf>
    <xf numFmtId="0" fontId="5" fillId="3" borderId="0" xfId="0" applyNumberFormat="1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12" fillId="2" borderId="0" xfId="0" applyFont="1" applyFill="1" applyBorder="1" applyAlignment="1">
      <alignment horizontal="right" vertical="center"/>
    </xf>
    <xf numFmtId="3" fontId="5" fillId="0" borderId="0" xfId="0" applyNumberFormat="1" applyFont="1" applyFill="1" applyBorder="1" applyAlignment="1">
      <alignment horizontal="left"/>
    </xf>
    <xf numFmtId="1" fontId="5" fillId="0" borderId="0" xfId="0" applyNumberFormat="1" applyFont="1" applyFill="1" applyBorder="1" applyAlignment="1">
      <alignment horizontal="left"/>
    </xf>
    <xf numFmtId="1" fontId="5" fillId="3" borderId="0" xfId="0" applyNumberFormat="1" applyFont="1" applyFill="1" applyBorder="1" applyAlignment="1">
      <alignment horizontal="left" vertical="center" indent="1"/>
    </xf>
    <xf numFmtId="1" fontId="5" fillId="0" borderId="0" xfId="0" applyNumberFormat="1" applyFont="1" applyFill="1" applyBorder="1" applyAlignment="1">
      <alignment horizontal="left" indent="1"/>
    </xf>
    <xf numFmtId="166" fontId="5" fillId="3" borderId="0" xfId="4" applyNumberFormat="1" applyFont="1" applyFill="1" applyBorder="1" applyAlignment="1">
      <alignment horizontal="right" vertical="center"/>
    </xf>
    <xf numFmtId="166" fontId="5" fillId="0" borderId="0" xfId="4" applyNumberFormat="1" applyFont="1" applyFill="1" applyBorder="1"/>
    <xf numFmtId="0" fontId="12" fillId="2" borderId="0" xfId="0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left" vertical="center" indent="1"/>
    </xf>
    <xf numFmtId="3" fontId="5" fillId="3" borderId="0" xfId="0" applyNumberFormat="1" applyFont="1" applyFill="1" applyBorder="1" applyAlignment="1">
      <alignment horizontal="right" vertical="center"/>
    </xf>
    <xf numFmtId="0" fontId="12" fillId="2" borderId="5" xfId="0" applyFont="1" applyFill="1" applyBorder="1" applyAlignment="1">
      <alignment horizontal="right" wrapText="1"/>
    </xf>
    <xf numFmtId="0" fontId="2" fillId="0" borderId="0" xfId="12" applyFont="1"/>
    <xf numFmtId="0" fontId="14" fillId="0" borderId="0" xfId="12" applyFont="1"/>
    <xf numFmtId="166" fontId="5" fillId="3" borderId="0" xfId="12" applyNumberFormat="1" applyFont="1" applyFill="1" applyAlignment="1">
      <alignment horizontal="right" vertical="center"/>
    </xf>
    <xf numFmtId="0" fontId="5" fillId="3" borderId="0" xfId="12" applyFont="1" applyFill="1" applyAlignment="1">
      <alignment horizontal="left" vertical="center" wrapText="1" indent="1"/>
    </xf>
    <xf numFmtId="166" fontId="5" fillId="0" borderId="0" xfId="12" applyNumberFormat="1" applyFont="1" applyFill="1" applyAlignment="1">
      <alignment horizontal="right" vertical="center"/>
    </xf>
    <xf numFmtId="0" fontId="5" fillId="0" borderId="0" xfId="12" applyFont="1" applyFill="1" applyAlignment="1">
      <alignment horizontal="left" vertical="center" wrapText="1" indent="1"/>
    </xf>
    <xf numFmtId="0" fontId="5" fillId="3" borderId="0" xfId="12" applyFont="1" applyFill="1" applyAlignment="1">
      <alignment horizontal="left" vertical="center" indent="1"/>
    </xf>
    <xf numFmtId="0" fontId="5" fillId="3" borderId="0" xfId="12" applyFont="1" applyFill="1" applyAlignment="1">
      <alignment horizontal="left" vertical="center" wrapText="1"/>
    </xf>
    <xf numFmtId="0" fontId="12" fillId="2" borderId="1" xfId="12" applyFont="1" applyFill="1" applyBorder="1" applyAlignment="1">
      <alignment horizontal="right" wrapText="1"/>
    </xf>
    <xf numFmtId="0" fontId="12" fillId="2" borderId="0" xfId="12" applyFont="1" applyFill="1" applyBorder="1" applyAlignment="1">
      <alignment horizontal="right" wrapText="1"/>
    </xf>
    <xf numFmtId="0" fontId="12" fillId="2" borderId="0" xfId="12" applyFont="1" applyFill="1"/>
    <xf numFmtId="0" fontId="5" fillId="0" borderId="0" xfId="12" applyFont="1"/>
    <xf numFmtId="0" fontId="11" fillId="0" borderId="0" xfId="12" applyFont="1"/>
    <xf numFmtId="4" fontId="5" fillId="3" borderId="0" xfId="12" applyNumberFormat="1" applyFont="1" applyFill="1" applyAlignment="1">
      <alignment horizontal="right" vertical="center"/>
    </xf>
    <xf numFmtId="4" fontId="5" fillId="0" borderId="0" xfId="12" applyNumberFormat="1" applyFont="1" applyFill="1" applyAlignment="1">
      <alignment horizontal="right" vertical="center"/>
    </xf>
    <xf numFmtId="4" fontId="5" fillId="4" borderId="0" xfId="12" applyNumberFormat="1" applyFont="1" applyFill="1" applyAlignment="1">
      <alignment horizontal="right" vertical="center"/>
    </xf>
    <xf numFmtId="0" fontId="5" fillId="0" borderId="0" xfId="12" applyFont="1" applyFill="1" applyAlignment="1">
      <alignment horizontal="left" vertical="center" indent="1"/>
    </xf>
    <xf numFmtId="166" fontId="2" fillId="0" borderId="0" xfId="4" applyNumberFormat="1" applyFont="1"/>
    <xf numFmtId="0" fontId="14" fillId="0" borderId="0" xfId="12" applyFont="1" applyFill="1" applyAlignment="1">
      <alignment horizontal="left" vertical="center"/>
    </xf>
    <xf numFmtId="4" fontId="5" fillId="3" borderId="1" xfId="12" applyNumberFormat="1" applyFont="1" applyFill="1" applyBorder="1" applyAlignment="1">
      <alignment horizontal="right" vertical="center"/>
    </xf>
    <xf numFmtId="4" fontId="5" fillId="3" borderId="0" xfId="12" applyNumberFormat="1" applyFont="1" applyFill="1" applyBorder="1" applyAlignment="1">
      <alignment horizontal="right" vertical="center"/>
    </xf>
    <xf numFmtId="4" fontId="5" fillId="0" borderId="1" xfId="12" applyNumberFormat="1" applyFont="1" applyFill="1" applyBorder="1" applyAlignment="1">
      <alignment horizontal="right" vertical="center"/>
    </xf>
    <xf numFmtId="4" fontId="5" fillId="0" borderId="0" xfId="12" applyNumberFormat="1" applyFont="1" applyFill="1" applyBorder="1" applyAlignment="1">
      <alignment horizontal="right" vertical="center"/>
    </xf>
    <xf numFmtId="9" fontId="5" fillId="0" borderId="0" xfId="4" quotePrefix="1" applyFont="1" applyFill="1" applyAlignment="1">
      <alignment horizontal="right"/>
    </xf>
    <xf numFmtId="4" fontId="19" fillId="3" borderId="0" xfId="0" applyNumberFormat="1" applyFont="1" applyFill="1" applyAlignment="1">
      <alignment horizontal="right"/>
    </xf>
    <xf numFmtId="4" fontId="19" fillId="3" borderId="0" xfId="0" quotePrefix="1" applyNumberFormat="1" applyFont="1" applyFill="1" applyAlignment="1">
      <alignment horizontal="right"/>
    </xf>
    <xf numFmtId="0" fontId="19" fillId="3" borderId="0" xfId="0" applyFont="1" applyFill="1" applyAlignment="1"/>
    <xf numFmtId="4" fontId="19" fillId="3" borderId="0" xfId="0" applyNumberFormat="1" applyFont="1" applyFill="1" applyBorder="1" applyAlignment="1">
      <alignment horizontal="right"/>
    </xf>
    <xf numFmtId="0" fontId="19" fillId="3" borderId="0" xfId="0" applyFont="1" applyFill="1" applyBorder="1" applyAlignment="1"/>
    <xf numFmtId="167" fontId="5" fillId="0" borderId="0" xfId="0" applyNumberFormat="1" applyFont="1"/>
    <xf numFmtId="3" fontId="19" fillId="3" borderId="0" xfId="0" quotePrefix="1" applyNumberFormat="1" applyFont="1" applyFill="1" applyAlignment="1">
      <alignment horizontal="right"/>
    </xf>
    <xf numFmtId="0" fontId="5" fillId="0" borderId="0" xfId="0" quotePrefix="1" applyFont="1" applyFill="1" applyAlignment="1">
      <alignment horizontal="right"/>
    </xf>
    <xf numFmtId="0" fontId="5" fillId="3" borderId="0" xfId="0" applyFont="1" applyFill="1" applyAlignment="1">
      <alignment horizontal="left" vertical="center" wrapText="1" indent="2"/>
    </xf>
    <xf numFmtId="0" fontId="5" fillId="0" borderId="0" xfId="0" applyFont="1" applyFill="1" applyAlignment="1">
      <alignment horizontal="left" vertical="center" wrapText="1" indent="4"/>
    </xf>
    <xf numFmtId="0" fontId="5" fillId="3" borderId="0" xfId="0" applyFont="1" applyFill="1" applyAlignment="1">
      <alignment horizontal="left" indent="5"/>
    </xf>
    <xf numFmtId="0" fontId="5" fillId="0" borderId="0" xfId="0" applyFont="1" applyFill="1" applyAlignment="1">
      <alignment horizontal="left" indent="5"/>
    </xf>
    <xf numFmtId="0" fontId="12" fillId="2" borderId="0" xfId="0" applyFont="1" applyFill="1" applyAlignment="1">
      <alignment horizontal="right" wrapText="1"/>
    </xf>
    <xf numFmtId="0" fontId="12" fillId="2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12" fillId="2" borderId="1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Alignment="1">
      <alignment horizontal="right" wrapText="1"/>
    </xf>
    <xf numFmtId="0" fontId="5" fillId="0" borderId="0" xfId="0" applyFont="1" applyFill="1" applyAlignment="1">
      <alignment horizontal="right" wrapText="1"/>
    </xf>
    <xf numFmtId="0" fontId="12" fillId="2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12" fillId="2" borderId="0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2" borderId="5" xfId="0" applyFont="1" applyFill="1" applyBorder="1" applyAlignment="1">
      <alignment horizontal="center" wrapText="1"/>
    </xf>
    <xf numFmtId="3" fontId="12" fillId="2" borderId="0" xfId="0" applyNumberFormat="1" applyFont="1" applyFill="1" applyAlignment="1">
      <alignment horizontal="center"/>
    </xf>
    <xf numFmtId="3" fontId="12" fillId="2" borderId="3" xfId="0" applyNumberFormat="1" applyFont="1" applyFill="1" applyBorder="1" applyAlignment="1">
      <alignment horizontal="center"/>
    </xf>
    <xf numFmtId="3" fontId="12" fillId="2" borderId="0" xfId="0" applyNumberFormat="1" applyFont="1" applyFill="1" applyBorder="1" applyAlignment="1">
      <alignment horizontal="center"/>
    </xf>
    <xf numFmtId="0" fontId="32" fillId="2" borderId="5" xfId="0" applyFont="1" applyFill="1" applyBorder="1" applyAlignment="1">
      <alignment horizontal="center" wrapText="1"/>
    </xf>
    <xf numFmtId="0" fontId="32" fillId="2" borderId="0" xfId="0" applyFont="1" applyFill="1" applyBorder="1" applyAlignment="1">
      <alignment horizontal="center" wrapText="1"/>
    </xf>
    <xf numFmtId="2" fontId="5" fillId="0" borderId="0" xfId="0" applyNumberFormat="1" applyFont="1"/>
    <xf numFmtId="3" fontId="5" fillId="0" borderId="0" xfId="0" applyNumberFormat="1" applyFont="1" applyAlignment="1"/>
    <xf numFmtId="0" fontId="34" fillId="0" borderId="0" xfId="0" applyFont="1" applyFill="1" applyBorder="1" applyAlignment="1">
      <alignment horizontal="left"/>
    </xf>
    <xf numFmtId="3" fontId="34" fillId="0" borderId="0" xfId="0" applyNumberFormat="1" applyFont="1" applyFill="1" applyBorder="1" applyAlignment="1">
      <alignment horizontal="right"/>
    </xf>
    <xf numFmtId="3" fontId="34" fillId="0" borderId="0" xfId="0" applyNumberFormat="1" applyFont="1" applyFill="1" applyBorder="1" applyAlignment="1">
      <alignment horizontal="center"/>
    </xf>
    <xf numFmtId="4" fontId="5" fillId="0" borderId="0" xfId="0" applyNumberFormat="1" applyFont="1"/>
    <xf numFmtId="0" fontId="35" fillId="0" borderId="0" xfId="0" applyFont="1" applyFill="1"/>
    <xf numFmtId="3" fontId="5" fillId="0" borderId="0" xfId="9" applyNumberFormat="1" applyFont="1"/>
    <xf numFmtId="0" fontId="35" fillId="0" borderId="0" xfId="0" applyFont="1"/>
    <xf numFmtId="4" fontId="36" fillId="0" borderId="0" xfId="1" applyNumberFormat="1" applyFont="1"/>
    <xf numFmtId="0" fontId="37" fillId="0" borderId="0" xfId="0" applyFont="1"/>
    <xf numFmtId="3" fontId="5" fillId="0" borderId="0" xfId="10" applyNumberFormat="1" applyFont="1"/>
    <xf numFmtId="3" fontId="5" fillId="0" borderId="0" xfId="7" applyNumberFormat="1" applyFont="1"/>
    <xf numFmtId="0" fontId="35" fillId="0" borderId="0" xfId="0" applyFont="1" applyAlignment="1">
      <alignment vertical="center"/>
    </xf>
    <xf numFmtId="3" fontId="36" fillId="0" borderId="0" xfId="1" applyNumberFormat="1" applyFont="1"/>
    <xf numFmtId="1" fontId="5" fillId="0" borderId="0" xfId="0" applyNumberFormat="1" applyFont="1"/>
    <xf numFmtId="171" fontId="5" fillId="0" borderId="0" xfId="0" applyNumberFormat="1" applyFont="1"/>
    <xf numFmtId="0" fontId="5" fillId="0" borderId="0" xfId="0" applyNumberFormat="1" applyFont="1"/>
    <xf numFmtId="0" fontId="5" fillId="0" borderId="0" xfId="0" applyFont="1" applyAlignment="1">
      <alignment wrapText="1"/>
    </xf>
    <xf numFmtId="170" fontId="5" fillId="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166" fontId="5" fillId="0" borderId="0" xfId="12" applyNumberFormat="1" applyFont="1"/>
    <xf numFmtId="3" fontId="5" fillId="0" borderId="0" xfId="12" applyNumberFormat="1" applyFont="1"/>
    <xf numFmtId="168" fontId="5" fillId="0" borderId="0" xfId="12" applyNumberFormat="1" applyFont="1"/>
    <xf numFmtId="2" fontId="5" fillId="0" borderId="0" xfId="12" applyNumberFormat="1" applyFont="1"/>
    <xf numFmtId="167" fontId="5" fillId="0" borderId="0" xfId="0" applyNumberFormat="1" applyFont="1" applyBorder="1"/>
  </cellXfs>
  <cellStyles count="15">
    <cellStyle name="Moneda" xfId="14" builtinId="4"/>
    <cellStyle name="Normal" xfId="0" builtinId="0"/>
    <cellStyle name="Normal 11" xfId="13"/>
    <cellStyle name="Normal 15" xfId="12"/>
    <cellStyle name="Normal 2" xfId="1"/>
    <cellStyle name="Normal 2 2" xfId="11"/>
    <cellStyle name="Normal 2_2.4" xfId="8"/>
    <cellStyle name="Normal 3" xfId="2"/>
    <cellStyle name="Normal 4" xfId="5"/>
    <cellStyle name="Normal_2.2" xfId="9"/>
    <cellStyle name="Normal_2.3" xfId="10"/>
    <cellStyle name="Normal_2.4" xfId="7"/>
    <cellStyle name="Normal_Hoja2" xfId="6"/>
    <cellStyle name="Normal_pag5" xfId="3"/>
    <cellStyle name="Porcentaje" xfId="4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2C7C7C"/>
      <rgbColor rgb="00D7F2F2"/>
      <rgbColor rgb="00000080"/>
      <rgbColor rgb="00808000"/>
      <rgbColor rgb="00800080"/>
      <rgbColor rgb="00008080"/>
      <rgbColor rgb="00C0C0C0"/>
      <rgbColor rgb="00808080"/>
      <rgbColor rgb="002C7C7C"/>
      <rgbColor rgb="0038A800"/>
      <rgbColor rgb="004CE600"/>
      <rgbColor rgb="00D3FFBE"/>
      <rgbColor rgb="00D7F2F2"/>
      <rgbColor rgb="00FF8080"/>
      <rgbColor rgb="000066CC"/>
      <rgbColor rgb="00CCCCFF"/>
      <rgbColor rgb="002C7C7C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  <color rgb="FF2C7C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38100</xdr:rowOff>
    </xdr:from>
    <xdr:to>
      <xdr:col>1</xdr:col>
      <xdr:colOff>5046345</xdr:colOff>
      <xdr:row>22</xdr:row>
      <xdr:rowOff>19050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200025"/>
          <a:ext cx="503872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108585</xdr:rowOff>
    </xdr:from>
    <xdr:to>
      <xdr:col>1</xdr:col>
      <xdr:colOff>5046345</xdr:colOff>
      <xdr:row>22</xdr:row>
      <xdr:rowOff>80010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270510"/>
          <a:ext cx="503872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</xdr:rowOff>
    </xdr:from>
    <xdr:to>
      <xdr:col>1</xdr:col>
      <xdr:colOff>5010150</xdr:colOff>
      <xdr:row>23</xdr:row>
      <xdr:rowOff>146685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7660"/>
          <a:ext cx="5010150" cy="3543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312420</xdr:colOff>
      <xdr:row>2</xdr:row>
      <xdr:rowOff>1905</xdr:rowOff>
    </xdr:from>
    <xdr:to>
      <xdr:col>1</xdr:col>
      <xdr:colOff>5046345</xdr:colOff>
      <xdr:row>22</xdr:row>
      <xdr:rowOff>135255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325755"/>
          <a:ext cx="5105400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129540</xdr:rowOff>
    </xdr:from>
    <xdr:to>
      <xdr:col>1</xdr:col>
      <xdr:colOff>4970145</xdr:colOff>
      <xdr:row>22</xdr:row>
      <xdr:rowOff>120015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91465"/>
          <a:ext cx="5143500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220980</xdr:colOff>
      <xdr:row>1</xdr:row>
      <xdr:rowOff>137160</xdr:rowOff>
    </xdr:from>
    <xdr:to>
      <xdr:col>1</xdr:col>
      <xdr:colOff>4993005</xdr:colOff>
      <xdr:row>22</xdr:row>
      <xdr:rowOff>118110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99085"/>
          <a:ext cx="5143500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</xdr:row>
      <xdr:rowOff>45720</xdr:rowOff>
    </xdr:from>
    <xdr:to>
      <xdr:col>1</xdr:col>
      <xdr:colOff>5046345</xdr:colOff>
      <xdr:row>27</xdr:row>
      <xdr:rowOff>26670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" y="207645"/>
          <a:ext cx="5000625" cy="419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147636</xdr:rowOff>
    </xdr:from>
    <xdr:to>
      <xdr:col>7</xdr:col>
      <xdr:colOff>276224</xdr:colOff>
      <xdr:row>21</xdr:row>
      <xdr:rowOff>23811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309561"/>
          <a:ext cx="5600700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1</xdr:row>
      <xdr:rowOff>147636</xdr:rowOff>
    </xdr:from>
    <xdr:to>
      <xdr:col>7</xdr:col>
      <xdr:colOff>647699</xdr:colOff>
      <xdr:row>22</xdr:row>
      <xdr:rowOff>90486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309561"/>
          <a:ext cx="5972175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1</xdr:row>
      <xdr:rowOff>129540</xdr:rowOff>
    </xdr:from>
    <xdr:to>
      <xdr:col>2</xdr:col>
      <xdr:colOff>5715</xdr:colOff>
      <xdr:row>22</xdr:row>
      <xdr:rowOff>120015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91465"/>
          <a:ext cx="5067300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19050</xdr:colOff>
      <xdr:row>34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5"/>
          <a:ext cx="5353050" cy="5353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30480</xdr:rowOff>
    </xdr:from>
    <xdr:to>
      <xdr:col>1</xdr:col>
      <xdr:colOff>5046345</xdr:colOff>
      <xdr:row>22</xdr:row>
      <xdr:rowOff>1905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192405"/>
          <a:ext cx="503872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1</xdr:row>
      <xdr:rowOff>121920</xdr:rowOff>
    </xdr:from>
    <xdr:to>
      <xdr:col>1</xdr:col>
      <xdr:colOff>5033010</xdr:colOff>
      <xdr:row>22</xdr:row>
      <xdr:rowOff>74295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" y="283845"/>
          <a:ext cx="5114925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198120</xdr:colOff>
      <xdr:row>25</xdr:row>
      <xdr:rowOff>0</xdr:rowOff>
    </xdr:from>
    <xdr:to>
      <xdr:col>1</xdr:col>
      <xdr:colOff>312420</xdr:colOff>
      <xdr:row>25</xdr:row>
      <xdr:rowOff>0</xdr:rowOff>
    </xdr:to>
    <xdr:sp macro="" textlink="">
      <xdr:nvSpPr>
        <xdr:cNvPr id="82540" name="Text Box 2"/>
        <xdr:cNvSpPr txBox="1">
          <a:spLocks noChangeArrowheads="1"/>
        </xdr:cNvSpPr>
      </xdr:nvSpPr>
      <xdr:spPr bwMode="auto">
        <a:xfrm>
          <a:off x="579120" y="4191000"/>
          <a:ext cx="1143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7</xdr:col>
      <xdr:colOff>9524</xdr:colOff>
      <xdr:row>33</xdr:row>
      <xdr:rowOff>161924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924"/>
          <a:ext cx="5343524" cy="5343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1</xdr:row>
      <xdr:rowOff>38100</xdr:rowOff>
    </xdr:from>
    <xdr:to>
      <xdr:col>1</xdr:col>
      <xdr:colOff>5046345</xdr:colOff>
      <xdr:row>22</xdr:row>
      <xdr:rowOff>9525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" y="200025"/>
          <a:ext cx="503872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106680</xdr:rowOff>
    </xdr:from>
    <xdr:to>
      <xdr:col>1</xdr:col>
      <xdr:colOff>4979670</xdr:colOff>
      <xdr:row>22</xdr:row>
      <xdr:rowOff>78105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8605"/>
          <a:ext cx="5153025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129540</xdr:rowOff>
    </xdr:from>
    <xdr:to>
      <xdr:col>1</xdr:col>
      <xdr:colOff>4970145</xdr:colOff>
      <xdr:row>22</xdr:row>
      <xdr:rowOff>91440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91465"/>
          <a:ext cx="5143500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"/>
  <sheetViews>
    <sheetView tabSelected="1" workbookViewId="0"/>
  </sheetViews>
  <sheetFormatPr baseColWidth="10" defaultRowHeight="12.75" x14ac:dyDescent="0.2"/>
  <sheetData>
    <row r="1" spans="1:1" ht="15.75" customHeight="1" x14ac:dyDescent="0.25">
      <c r="A1" s="22" t="s">
        <v>178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F7"/>
  <sheetViews>
    <sheetView workbookViewId="0"/>
  </sheetViews>
  <sheetFormatPr baseColWidth="10" defaultRowHeight="12.75" x14ac:dyDescent="0.2"/>
  <cols>
    <col min="1" max="1" width="26.28515625" customWidth="1"/>
    <col min="2" max="2" width="13" customWidth="1"/>
    <col min="3" max="3" width="18.5703125" customWidth="1"/>
    <col min="4" max="5" width="12.7109375" customWidth="1"/>
  </cols>
  <sheetData>
    <row r="1" spans="1:6" ht="15.75" customHeight="1" x14ac:dyDescent="0.2">
      <c r="A1" s="24" t="s">
        <v>521</v>
      </c>
      <c r="B1" s="11"/>
      <c r="C1" s="11"/>
      <c r="D1" s="11"/>
      <c r="E1" s="11"/>
      <c r="F1" s="11"/>
    </row>
    <row r="2" spans="1:6" x14ac:dyDescent="0.2">
      <c r="A2" s="11"/>
      <c r="B2" s="11"/>
      <c r="C2" s="11"/>
      <c r="D2" s="11"/>
      <c r="E2" s="11"/>
      <c r="F2" s="11"/>
    </row>
    <row r="3" spans="1:6" ht="42" customHeight="1" x14ac:dyDescent="0.2">
      <c r="A3" s="25"/>
      <c r="B3" s="321" t="s">
        <v>0</v>
      </c>
      <c r="C3" s="321" t="s">
        <v>227</v>
      </c>
      <c r="D3" s="321" t="s">
        <v>14</v>
      </c>
      <c r="E3" s="321" t="s">
        <v>193</v>
      </c>
      <c r="F3" s="11"/>
    </row>
    <row r="4" spans="1:6" ht="15" customHeight="1" x14ac:dyDescent="0.2">
      <c r="A4" s="36" t="s">
        <v>164</v>
      </c>
      <c r="B4" s="53">
        <v>76.960183000000001</v>
      </c>
      <c r="C4" s="53">
        <v>43.455706999999997</v>
      </c>
      <c r="D4" s="53">
        <v>27.276558999999999</v>
      </c>
      <c r="E4" s="53">
        <v>6.2279169999999997</v>
      </c>
      <c r="F4" s="349"/>
    </row>
    <row r="5" spans="1:6" ht="15" customHeight="1" x14ac:dyDescent="0.2">
      <c r="A5" s="34" t="s">
        <v>91</v>
      </c>
      <c r="B5" s="54">
        <v>9.9623380399999988</v>
      </c>
      <c r="C5" s="54">
        <v>5.2151606500000005</v>
      </c>
      <c r="D5" s="54">
        <v>3.6957357400000004</v>
      </c>
      <c r="E5" s="54">
        <v>1.0514416520000001</v>
      </c>
      <c r="F5" s="349"/>
    </row>
    <row r="6" spans="1:6" ht="12.75" customHeight="1" x14ac:dyDescent="0.2">
      <c r="A6" s="37" t="s">
        <v>362</v>
      </c>
      <c r="B6" s="37"/>
      <c r="C6" s="153"/>
      <c r="D6" s="153"/>
      <c r="E6" s="153"/>
      <c r="F6" s="11"/>
    </row>
    <row r="7" spans="1:6" x14ac:dyDescent="0.2">
      <c r="A7" s="11"/>
      <c r="B7" s="349"/>
      <c r="C7" s="11"/>
      <c r="D7" s="11"/>
      <c r="E7" s="11"/>
      <c r="F7" s="1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F6:F8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>
    <row r="6" spans="6:6" x14ac:dyDescent="0.2">
      <c r="F6" s="115"/>
    </row>
    <row r="7" spans="6:6" x14ac:dyDescent="0.2">
      <c r="F7" s="115"/>
    </row>
    <row r="8" spans="6:6" x14ac:dyDescent="0.2">
      <c r="F8" s="115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H46"/>
  <sheetViews>
    <sheetView zoomScale="90" zoomScaleNormal="90" workbookViewId="0"/>
  </sheetViews>
  <sheetFormatPr baseColWidth="10" defaultRowHeight="12.75" x14ac:dyDescent="0.2"/>
  <cols>
    <col min="1" max="1" width="19.28515625" customWidth="1"/>
    <col min="2" max="4" width="10.85546875" style="3" customWidth="1"/>
    <col min="5" max="6" width="10.85546875" customWidth="1"/>
    <col min="7" max="7" width="10.85546875" style="3" customWidth="1"/>
    <col min="8" max="8" width="13.85546875" style="161" customWidth="1"/>
  </cols>
  <sheetData>
    <row r="1" spans="1:8" ht="15.75" customHeight="1" x14ac:dyDescent="0.2">
      <c r="A1" s="24" t="s">
        <v>670</v>
      </c>
      <c r="B1" s="14"/>
      <c r="C1" s="14"/>
      <c r="D1" s="14"/>
      <c r="E1" s="11"/>
      <c r="F1" s="11"/>
      <c r="G1" s="14"/>
      <c r="H1" s="350"/>
    </row>
    <row r="2" spans="1:8" x14ac:dyDescent="0.2">
      <c r="A2" s="11"/>
      <c r="B2" s="15"/>
      <c r="C2" s="15"/>
      <c r="D2" s="15"/>
      <c r="E2" s="15"/>
      <c r="F2" s="15"/>
      <c r="G2" s="15"/>
      <c r="H2" s="350"/>
    </row>
    <row r="3" spans="1:8" ht="28.9" customHeight="1" x14ac:dyDescent="0.2">
      <c r="A3" s="81"/>
      <c r="B3" s="325" t="s">
        <v>0</v>
      </c>
      <c r="C3" s="325" t="s">
        <v>248</v>
      </c>
      <c r="D3" s="325" t="s">
        <v>249</v>
      </c>
      <c r="E3" s="325" t="s">
        <v>306</v>
      </c>
      <c r="F3" s="325" t="s">
        <v>366</v>
      </c>
      <c r="G3" s="325" t="s">
        <v>129</v>
      </c>
      <c r="H3" s="162"/>
    </row>
    <row r="4" spans="1:8" s="18" customFormat="1" ht="15" customHeight="1" x14ac:dyDescent="0.2">
      <c r="A4" s="208" t="s">
        <v>66</v>
      </c>
      <c r="B4" s="209">
        <v>101942</v>
      </c>
      <c r="C4" s="209">
        <v>40391</v>
      </c>
      <c r="D4" s="209">
        <v>376</v>
      </c>
      <c r="E4" s="209">
        <v>29189</v>
      </c>
      <c r="F4" s="209">
        <v>30333</v>
      </c>
      <c r="G4" s="209">
        <v>1653</v>
      </c>
      <c r="H4" s="144"/>
    </row>
    <row r="5" spans="1:8" ht="15" customHeight="1" x14ac:dyDescent="0.2">
      <c r="A5" s="84" t="s">
        <v>254</v>
      </c>
      <c r="B5" s="147">
        <v>3937</v>
      </c>
      <c r="C5" s="147">
        <v>1210</v>
      </c>
      <c r="D5" s="147">
        <v>248</v>
      </c>
      <c r="E5" s="147">
        <v>304</v>
      </c>
      <c r="F5" s="147">
        <v>2129</v>
      </c>
      <c r="G5" s="147">
        <v>46</v>
      </c>
      <c r="H5" s="163"/>
    </row>
    <row r="6" spans="1:8" ht="15" customHeight="1" x14ac:dyDescent="0.2">
      <c r="A6" s="80" t="s">
        <v>259</v>
      </c>
      <c r="B6" s="146">
        <v>91223</v>
      </c>
      <c r="C6" s="146">
        <v>34754</v>
      </c>
      <c r="D6" s="146">
        <v>126</v>
      </c>
      <c r="E6" s="146">
        <v>28469</v>
      </c>
      <c r="F6" s="146">
        <v>27039</v>
      </c>
      <c r="G6" s="146">
        <v>835</v>
      </c>
      <c r="H6" s="159"/>
    </row>
    <row r="7" spans="1:8" ht="15" customHeight="1" x14ac:dyDescent="0.2">
      <c r="A7" s="84" t="s">
        <v>260</v>
      </c>
      <c r="B7" s="215">
        <v>5870</v>
      </c>
      <c r="C7" s="147">
        <v>4196</v>
      </c>
      <c r="D7" s="147">
        <v>0</v>
      </c>
      <c r="E7" s="147">
        <v>316</v>
      </c>
      <c r="F7" s="147">
        <v>762</v>
      </c>
      <c r="G7" s="147">
        <v>596</v>
      </c>
      <c r="H7" s="163"/>
    </row>
    <row r="8" spans="1:8" ht="15" customHeight="1" x14ac:dyDescent="0.2">
      <c r="A8" s="80" t="s">
        <v>261</v>
      </c>
      <c r="B8" s="146">
        <v>912</v>
      </c>
      <c r="C8" s="146">
        <v>231</v>
      </c>
      <c r="D8" s="146">
        <v>2</v>
      </c>
      <c r="E8" s="146">
        <v>100</v>
      </c>
      <c r="F8" s="146">
        <v>403</v>
      </c>
      <c r="G8" s="146">
        <v>176</v>
      </c>
      <c r="H8" s="159"/>
    </row>
    <row r="9" spans="1:8" s="18" customFormat="1" ht="15" customHeight="1" x14ac:dyDescent="0.2">
      <c r="A9" s="313" t="s">
        <v>256</v>
      </c>
      <c r="B9" s="312">
        <v>13174.937</v>
      </c>
      <c r="C9" s="312">
        <v>8912.9564999999984</v>
      </c>
      <c r="D9" s="312">
        <v>47.09</v>
      </c>
      <c r="E9" s="312">
        <v>1458.7248000000006</v>
      </c>
      <c r="F9" s="312">
        <v>2673.2836999999995</v>
      </c>
      <c r="G9" s="312">
        <v>82.882000000000005</v>
      </c>
      <c r="H9" s="144"/>
    </row>
    <row r="10" spans="1:8" ht="15" customHeight="1" x14ac:dyDescent="0.2">
      <c r="A10" s="80" t="s">
        <v>254</v>
      </c>
      <c r="B10" s="144">
        <v>417.7987</v>
      </c>
      <c r="C10" s="144">
        <v>242.36250000000001</v>
      </c>
      <c r="D10" s="144">
        <v>30.91</v>
      </c>
      <c r="E10" s="144">
        <v>14.145</v>
      </c>
      <c r="F10" s="144">
        <v>129.1292</v>
      </c>
      <c r="G10" s="144">
        <v>1.252</v>
      </c>
      <c r="H10" s="163"/>
    </row>
    <row r="11" spans="1:8" ht="15" customHeight="1" x14ac:dyDescent="0.2">
      <c r="A11" s="84" t="s">
        <v>259</v>
      </c>
      <c r="B11" s="216">
        <v>10852.748299999999</v>
      </c>
      <c r="C11" s="145">
        <v>7153.3339999999989</v>
      </c>
      <c r="D11" s="145">
        <v>15.93</v>
      </c>
      <c r="E11" s="145">
        <v>1381.2538000000006</v>
      </c>
      <c r="F11" s="145">
        <v>2274.6895</v>
      </c>
      <c r="G11" s="145">
        <v>27.540999999999997</v>
      </c>
      <c r="H11" s="159"/>
    </row>
    <row r="12" spans="1:8" ht="15" customHeight="1" x14ac:dyDescent="0.2">
      <c r="A12" s="80" t="s">
        <v>260</v>
      </c>
      <c r="B12" s="144">
        <v>1692.2099999999998</v>
      </c>
      <c r="C12" s="144">
        <v>1438.85</v>
      </c>
      <c r="D12" s="144">
        <v>0</v>
      </c>
      <c r="E12" s="144">
        <v>57</v>
      </c>
      <c r="F12" s="144">
        <v>169.12</v>
      </c>
      <c r="G12" s="144">
        <v>27.240000000000002</v>
      </c>
      <c r="H12" s="163"/>
    </row>
    <row r="13" spans="1:8" ht="15" customHeight="1" x14ac:dyDescent="0.2">
      <c r="A13" s="84" t="s">
        <v>261</v>
      </c>
      <c r="B13" s="216">
        <v>212.18000000000004</v>
      </c>
      <c r="C13" s="145">
        <v>78.409999999999982</v>
      </c>
      <c r="D13" s="145">
        <v>0.25</v>
      </c>
      <c r="E13" s="145">
        <v>6.3259999999999996</v>
      </c>
      <c r="F13" s="145">
        <v>100.34499999999998</v>
      </c>
      <c r="G13" s="145">
        <v>26.849</v>
      </c>
      <c r="H13" s="159"/>
    </row>
    <row r="14" spans="1:8" x14ac:dyDescent="0.2">
      <c r="A14" s="37" t="s">
        <v>258</v>
      </c>
      <c r="B14" s="351"/>
      <c r="C14" s="351"/>
      <c r="D14" s="351"/>
      <c r="E14" s="351"/>
      <c r="F14" s="351"/>
      <c r="G14" s="351"/>
      <c r="H14" s="350"/>
    </row>
    <row r="15" spans="1:8" x14ac:dyDescent="0.2">
      <c r="A15" s="37" t="s">
        <v>362</v>
      </c>
      <c r="B15" s="38"/>
      <c r="C15" s="38"/>
      <c r="D15" s="38"/>
      <c r="E15" s="37"/>
      <c r="F15" s="37"/>
      <c r="G15" s="38"/>
      <c r="H15" s="350"/>
    </row>
    <row r="16" spans="1:8" ht="16.5" customHeight="1" x14ac:dyDescent="0.2">
      <c r="A16" s="11"/>
      <c r="B16" s="14"/>
      <c r="C16" s="14"/>
      <c r="D16" s="14"/>
      <c r="E16" s="11"/>
      <c r="F16" s="11"/>
      <c r="G16" s="14"/>
      <c r="H16" s="350"/>
    </row>
    <row r="17" spans="1:8" x14ac:dyDescent="0.2">
      <c r="A17" s="11"/>
      <c r="B17" s="14"/>
      <c r="C17" s="14"/>
      <c r="D17" s="14"/>
      <c r="E17" s="11"/>
      <c r="F17" s="11"/>
      <c r="G17" s="14"/>
      <c r="H17" s="350"/>
    </row>
    <row r="18" spans="1:8" x14ac:dyDescent="0.2">
      <c r="A18" s="11"/>
      <c r="B18" s="14"/>
      <c r="C18" s="14"/>
      <c r="D18" s="14"/>
      <c r="E18" s="11"/>
      <c r="F18" s="11"/>
      <c r="G18" s="14"/>
      <c r="H18" s="350"/>
    </row>
    <row r="19" spans="1:8" x14ac:dyDescent="0.2">
      <c r="A19" s="11"/>
      <c r="B19" s="14"/>
      <c r="C19" s="14"/>
      <c r="D19" s="14"/>
      <c r="E19" s="11"/>
      <c r="F19" s="11"/>
      <c r="G19" s="14"/>
      <c r="H19" s="350"/>
    </row>
    <row r="20" spans="1:8" x14ac:dyDescent="0.2">
      <c r="A20" s="11"/>
      <c r="B20" s="14"/>
      <c r="C20" s="14"/>
      <c r="D20" s="14"/>
      <c r="E20" s="11"/>
      <c r="F20" s="11"/>
      <c r="G20" s="14"/>
      <c r="H20" s="350"/>
    </row>
    <row r="21" spans="1:8" x14ac:dyDescent="0.2">
      <c r="A21" s="11"/>
      <c r="B21" s="14"/>
      <c r="C21" s="14"/>
      <c r="D21" s="14"/>
      <c r="E21" s="11"/>
      <c r="F21" s="11"/>
      <c r="G21" s="14"/>
      <c r="H21" s="350"/>
    </row>
    <row r="22" spans="1:8" x14ac:dyDescent="0.2">
      <c r="A22" s="11"/>
      <c r="B22" s="14"/>
      <c r="C22" s="14"/>
      <c r="D22" s="14"/>
      <c r="E22" s="11"/>
      <c r="F22" s="11"/>
      <c r="G22" s="14"/>
      <c r="H22" s="350"/>
    </row>
    <row r="23" spans="1:8" x14ac:dyDescent="0.2">
      <c r="A23" s="11"/>
      <c r="B23" s="14"/>
      <c r="C23" s="14"/>
      <c r="D23" s="14"/>
      <c r="E23" s="11"/>
      <c r="F23" s="11"/>
      <c r="G23" s="14"/>
      <c r="H23" s="350"/>
    </row>
    <row r="24" spans="1:8" x14ac:dyDescent="0.2">
      <c r="A24" s="11"/>
      <c r="B24" s="14"/>
      <c r="C24" s="14"/>
      <c r="D24" s="14"/>
      <c r="E24" s="11"/>
      <c r="F24" s="11"/>
      <c r="G24" s="14"/>
      <c r="H24" s="350"/>
    </row>
    <row r="25" spans="1:8" x14ac:dyDescent="0.2">
      <c r="A25" s="11"/>
      <c r="B25" s="14"/>
      <c r="C25" s="14"/>
      <c r="D25" s="14"/>
      <c r="E25" s="11"/>
      <c r="F25" s="11"/>
      <c r="G25" s="14"/>
      <c r="H25" s="350"/>
    </row>
    <row r="26" spans="1:8" x14ac:dyDescent="0.2">
      <c r="A26" s="11"/>
      <c r="B26" s="14"/>
      <c r="C26" s="14"/>
      <c r="D26" s="14"/>
      <c r="E26" s="11"/>
      <c r="F26" s="11"/>
      <c r="G26" s="14"/>
      <c r="H26" s="350"/>
    </row>
    <row r="27" spans="1:8" x14ac:dyDescent="0.2">
      <c r="A27" s="11"/>
      <c r="B27" s="14"/>
      <c r="C27" s="14"/>
      <c r="D27" s="14"/>
      <c r="E27" s="11"/>
      <c r="F27" s="11"/>
      <c r="G27" s="14"/>
      <c r="H27" s="350"/>
    </row>
    <row r="28" spans="1:8" x14ac:dyDescent="0.2">
      <c r="A28" s="11"/>
      <c r="B28" s="14"/>
      <c r="C28" s="14"/>
      <c r="D28" s="14"/>
      <c r="E28" s="11"/>
      <c r="F28" s="11"/>
      <c r="G28" s="14"/>
      <c r="H28" s="350"/>
    </row>
    <row r="29" spans="1:8" x14ac:dyDescent="0.2">
      <c r="A29" s="11"/>
      <c r="B29" s="14"/>
      <c r="C29" s="14"/>
      <c r="D29" s="14"/>
      <c r="E29" s="11"/>
      <c r="F29" s="11"/>
      <c r="G29" s="14"/>
      <c r="H29" s="350"/>
    </row>
    <row r="30" spans="1:8" x14ac:dyDescent="0.2">
      <c r="A30" s="11"/>
      <c r="B30" s="14"/>
      <c r="C30" s="14"/>
      <c r="D30" s="14"/>
      <c r="E30" s="11"/>
      <c r="F30" s="11"/>
      <c r="G30" s="14"/>
      <c r="H30" s="350"/>
    </row>
    <row r="31" spans="1:8" x14ac:dyDescent="0.2">
      <c r="A31" s="11"/>
      <c r="B31" s="14"/>
      <c r="C31" s="14"/>
      <c r="D31" s="14"/>
      <c r="E31" s="11"/>
      <c r="F31" s="11"/>
      <c r="G31" s="14"/>
      <c r="H31" s="350"/>
    </row>
    <row r="32" spans="1:8" x14ac:dyDescent="0.2">
      <c r="A32" s="11"/>
      <c r="B32" s="14"/>
      <c r="C32" s="14"/>
      <c r="D32" s="14"/>
      <c r="E32" s="11"/>
      <c r="F32" s="11"/>
      <c r="G32" s="14"/>
      <c r="H32" s="350"/>
    </row>
    <row r="33" spans="1:8" x14ac:dyDescent="0.2">
      <c r="A33" s="11"/>
      <c r="B33" s="14"/>
      <c r="C33" s="14"/>
      <c r="D33" s="14"/>
      <c r="E33" s="11"/>
      <c r="F33" s="11"/>
      <c r="G33" s="14"/>
      <c r="H33" s="350"/>
    </row>
    <row r="34" spans="1:8" x14ac:dyDescent="0.2">
      <c r="A34" s="11"/>
      <c r="B34" s="14"/>
      <c r="C34" s="14"/>
      <c r="D34" s="14"/>
      <c r="E34" s="11"/>
      <c r="F34" s="11"/>
      <c r="G34" s="14"/>
      <c r="H34" s="350"/>
    </row>
    <row r="35" spans="1:8" x14ac:dyDescent="0.2">
      <c r="A35" s="11"/>
      <c r="B35" s="14"/>
      <c r="C35" s="14"/>
      <c r="D35" s="14"/>
      <c r="E35" s="11"/>
      <c r="F35" s="11"/>
      <c r="G35" s="14"/>
      <c r="H35" s="350"/>
    </row>
    <row r="36" spans="1:8" x14ac:dyDescent="0.2">
      <c r="A36" s="11"/>
      <c r="B36" s="14"/>
      <c r="C36" s="14"/>
      <c r="D36" s="14"/>
      <c r="E36" s="11"/>
      <c r="F36" s="11"/>
      <c r="G36" s="14"/>
      <c r="H36" s="350"/>
    </row>
    <row r="37" spans="1:8" x14ac:dyDescent="0.2">
      <c r="A37" s="11"/>
      <c r="B37" s="14"/>
      <c r="C37" s="14"/>
      <c r="D37" s="14"/>
      <c r="E37" s="11"/>
      <c r="F37" s="11"/>
      <c r="G37" s="14"/>
      <c r="H37" s="350"/>
    </row>
    <row r="38" spans="1:8" x14ac:dyDescent="0.2">
      <c r="A38" s="11"/>
      <c r="B38" s="14"/>
      <c r="C38" s="14"/>
      <c r="D38" s="14"/>
      <c r="E38" s="11"/>
      <c r="F38" s="11"/>
      <c r="G38" s="14"/>
      <c r="H38" s="350"/>
    </row>
    <row r="39" spans="1:8" x14ac:dyDescent="0.2">
      <c r="A39" s="11"/>
      <c r="B39" s="14"/>
      <c r="C39" s="14"/>
      <c r="D39" s="14"/>
      <c r="E39" s="11"/>
      <c r="F39" s="11"/>
      <c r="G39" s="14"/>
      <c r="H39" s="350"/>
    </row>
    <row r="40" spans="1:8" x14ac:dyDescent="0.2">
      <c r="A40" s="11"/>
      <c r="B40" s="14"/>
      <c r="C40" s="14"/>
      <c r="D40" s="14"/>
      <c r="E40" s="11"/>
      <c r="F40" s="11"/>
      <c r="G40" s="14"/>
      <c r="H40" s="350"/>
    </row>
    <row r="41" spans="1:8" x14ac:dyDescent="0.2">
      <c r="A41" s="11"/>
      <c r="B41" s="14"/>
      <c r="C41" s="14"/>
      <c r="D41" s="14"/>
      <c r="E41" s="11"/>
      <c r="F41" s="11"/>
      <c r="G41" s="14"/>
      <c r="H41" s="350"/>
    </row>
    <row r="42" spans="1:8" x14ac:dyDescent="0.2">
      <c r="A42" s="11"/>
      <c r="B42" s="14"/>
      <c r="C42" s="14"/>
      <c r="D42" s="14"/>
      <c r="E42" s="11"/>
      <c r="F42" s="11"/>
      <c r="G42" s="14"/>
      <c r="H42" s="350"/>
    </row>
    <row r="43" spans="1:8" x14ac:dyDescent="0.2">
      <c r="A43" s="11"/>
      <c r="B43" s="14"/>
      <c r="C43" s="14"/>
      <c r="D43" s="14"/>
      <c r="E43" s="11"/>
      <c r="F43" s="11"/>
      <c r="G43" s="14"/>
      <c r="H43" s="350"/>
    </row>
    <row r="44" spans="1:8" x14ac:dyDescent="0.2">
      <c r="A44" s="11"/>
      <c r="B44" s="14"/>
      <c r="C44" s="14"/>
      <c r="D44" s="14"/>
      <c r="E44" s="14"/>
      <c r="F44" s="14"/>
      <c r="G44" s="14"/>
      <c r="H44" s="350"/>
    </row>
    <row r="45" spans="1:8" x14ac:dyDescent="0.2">
      <c r="A45" s="11"/>
      <c r="B45" s="15"/>
      <c r="C45" s="15"/>
      <c r="D45" s="15"/>
      <c r="E45" s="15"/>
      <c r="F45" s="15"/>
      <c r="G45" s="15"/>
      <c r="H45" s="350"/>
    </row>
    <row r="46" spans="1:8" x14ac:dyDescent="0.2">
      <c r="A46" s="11"/>
      <c r="B46" s="14"/>
      <c r="C46" s="14"/>
      <c r="D46" s="14"/>
      <c r="E46" s="14"/>
      <c r="F46" s="14"/>
      <c r="G46" s="14"/>
      <c r="H46" s="350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pageSetUpPr fitToPage="1"/>
  </sheetPr>
  <dimension ref="A1:Q57"/>
  <sheetViews>
    <sheetView zoomScaleNormal="100" workbookViewId="0"/>
  </sheetViews>
  <sheetFormatPr baseColWidth="10" defaultRowHeight="12.75" x14ac:dyDescent="0.2"/>
  <cols>
    <col min="1" max="1" width="19.140625" customWidth="1"/>
    <col min="2" max="2" width="12.140625" style="3" customWidth="1"/>
    <col min="3" max="3" width="11.5703125" style="141" customWidth="1"/>
    <col min="4" max="4" width="12.140625" style="3" customWidth="1"/>
    <col min="5" max="5" width="11.5703125" customWidth="1"/>
    <col min="6" max="6" width="12.140625" style="3" customWidth="1"/>
    <col min="7" max="7" width="11.5703125" customWidth="1"/>
    <col min="8" max="8" width="12.140625" customWidth="1"/>
    <col min="9" max="9" width="11.5703125" customWidth="1"/>
    <col min="10" max="10" width="12.140625" customWidth="1"/>
    <col min="11" max="11" width="11.5703125" customWidth="1"/>
    <col min="12" max="12" width="12.140625" style="3" customWidth="1"/>
    <col min="13" max="13" width="11.5703125" customWidth="1"/>
    <col min="14" max="14" width="11.28515625" style="12" customWidth="1"/>
    <col min="15" max="15" width="11.28515625" style="12" bestFit="1" customWidth="1"/>
    <col min="16" max="16" width="13.85546875" style="161" customWidth="1"/>
    <col min="17" max="17" width="16.7109375" customWidth="1"/>
  </cols>
  <sheetData>
    <row r="1" spans="1:17" ht="15.75" customHeight="1" x14ac:dyDescent="0.2">
      <c r="A1" s="24" t="s">
        <v>647</v>
      </c>
      <c r="B1" s="14"/>
      <c r="C1" s="142"/>
      <c r="D1" s="14"/>
      <c r="E1" s="11"/>
      <c r="F1" s="14"/>
      <c r="G1" s="11"/>
      <c r="H1" s="11"/>
      <c r="I1" s="11"/>
      <c r="J1" s="11"/>
      <c r="K1" s="11"/>
      <c r="L1" s="14"/>
      <c r="M1" s="11"/>
      <c r="N1" s="352"/>
      <c r="O1" s="352"/>
      <c r="P1" s="350"/>
      <c r="Q1" s="11"/>
    </row>
    <row r="2" spans="1:17" x14ac:dyDescent="0.2">
      <c r="A2" s="11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352"/>
      <c r="O2" s="352"/>
      <c r="P2" s="350"/>
      <c r="Q2" s="11"/>
    </row>
    <row r="3" spans="1:17" ht="18.75" customHeight="1" x14ac:dyDescent="0.2">
      <c r="A3" s="81"/>
      <c r="B3" s="334" t="s">
        <v>0</v>
      </c>
      <c r="C3" s="335"/>
      <c r="D3" s="336" t="s">
        <v>248</v>
      </c>
      <c r="E3" s="335"/>
      <c r="F3" s="336" t="s">
        <v>249</v>
      </c>
      <c r="G3" s="335"/>
      <c r="H3" s="336" t="s">
        <v>306</v>
      </c>
      <c r="I3" s="335"/>
      <c r="J3" s="336" t="s">
        <v>366</v>
      </c>
      <c r="K3" s="335"/>
      <c r="L3" s="336" t="s">
        <v>129</v>
      </c>
      <c r="M3" s="335"/>
      <c r="N3" s="333" t="s">
        <v>257</v>
      </c>
      <c r="O3" s="333" t="s">
        <v>75</v>
      </c>
      <c r="P3" s="162"/>
      <c r="Q3" s="11"/>
    </row>
    <row r="4" spans="1:17" ht="35.25" customHeight="1" x14ac:dyDescent="0.2">
      <c r="A4" s="81"/>
      <c r="B4" s="325" t="s">
        <v>66</v>
      </c>
      <c r="C4" s="324" t="s">
        <v>256</v>
      </c>
      <c r="D4" s="154" t="s">
        <v>66</v>
      </c>
      <c r="E4" s="324" t="s">
        <v>256</v>
      </c>
      <c r="F4" s="154" t="s">
        <v>66</v>
      </c>
      <c r="G4" s="324" t="s">
        <v>256</v>
      </c>
      <c r="H4" s="154" t="s">
        <v>66</v>
      </c>
      <c r="I4" s="324" t="s">
        <v>256</v>
      </c>
      <c r="J4" s="154" t="s">
        <v>66</v>
      </c>
      <c r="K4" s="324" t="s">
        <v>256</v>
      </c>
      <c r="L4" s="154" t="s">
        <v>66</v>
      </c>
      <c r="M4" s="324" t="s">
        <v>256</v>
      </c>
      <c r="N4" s="333"/>
      <c r="O4" s="333"/>
      <c r="P4" s="162"/>
      <c r="Q4" s="11"/>
    </row>
    <row r="5" spans="1:17" s="18" customFormat="1" ht="15" customHeight="1" x14ac:dyDescent="0.2">
      <c r="A5" s="208" t="s">
        <v>0</v>
      </c>
      <c r="B5" s="209">
        <v>98005</v>
      </c>
      <c r="C5" s="210">
        <v>12757.138299999999</v>
      </c>
      <c r="D5" s="209">
        <v>39181</v>
      </c>
      <c r="E5" s="210">
        <v>8670.5939999999991</v>
      </c>
      <c r="F5" s="209">
        <v>128</v>
      </c>
      <c r="G5" s="210">
        <v>16.18</v>
      </c>
      <c r="H5" s="209">
        <v>28885</v>
      </c>
      <c r="I5" s="210">
        <v>1444.5798000000007</v>
      </c>
      <c r="J5" s="209">
        <v>28204</v>
      </c>
      <c r="K5" s="210">
        <v>2544.1544999999996</v>
      </c>
      <c r="L5" s="209">
        <v>1607</v>
      </c>
      <c r="M5" s="210">
        <v>81.63000000000001</v>
      </c>
      <c r="N5" s="209">
        <v>33051651.759999998</v>
      </c>
      <c r="O5" s="210">
        <v>3870494.6876999997</v>
      </c>
      <c r="P5" s="144"/>
      <c r="Q5" s="11"/>
    </row>
    <row r="6" spans="1:17" ht="15" customHeight="1" x14ac:dyDescent="0.25">
      <c r="A6" s="30" t="s">
        <v>282</v>
      </c>
      <c r="B6" s="147">
        <v>6148</v>
      </c>
      <c r="C6" s="145">
        <v>495.15450000000004</v>
      </c>
      <c r="D6" s="147">
        <v>521</v>
      </c>
      <c r="E6" s="145">
        <v>153.69</v>
      </c>
      <c r="F6" s="147">
        <v>2</v>
      </c>
      <c r="G6" s="145">
        <v>0.25</v>
      </c>
      <c r="H6" s="147">
        <v>5025</v>
      </c>
      <c r="I6" s="145">
        <v>218.12450000000001</v>
      </c>
      <c r="J6" s="147">
        <v>393</v>
      </c>
      <c r="K6" s="145">
        <v>97.05</v>
      </c>
      <c r="L6" s="147">
        <v>207</v>
      </c>
      <c r="M6" s="145">
        <v>26.04</v>
      </c>
      <c r="N6" s="147">
        <v>1166946</v>
      </c>
      <c r="O6" s="145">
        <v>188097.6874</v>
      </c>
      <c r="P6" s="353"/>
      <c r="Q6" s="354"/>
    </row>
    <row r="7" spans="1:17" ht="15" customHeight="1" x14ac:dyDescent="0.25">
      <c r="A7" s="27" t="s">
        <v>283</v>
      </c>
      <c r="B7" s="146">
        <v>4627</v>
      </c>
      <c r="C7" s="144">
        <v>408.69799999999998</v>
      </c>
      <c r="D7" s="146">
        <v>1033</v>
      </c>
      <c r="E7" s="144">
        <v>251.142</v>
      </c>
      <c r="F7" s="146">
        <v>0</v>
      </c>
      <c r="G7" s="144" t="s">
        <v>246</v>
      </c>
      <c r="H7" s="146">
        <v>3101</v>
      </c>
      <c r="I7" s="144">
        <v>121.68600000000001</v>
      </c>
      <c r="J7" s="146">
        <v>421</v>
      </c>
      <c r="K7" s="144">
        <v>32.51</v>
      </c>
      <c r="L7" s="146">
        <v>72</v>
      </c>
      <c r="M7" s="144">
        <v>3.36</v>
      </c>
      <c r="N7" s="146">
        <v>1002197</v>
      </c>
      <c r="O7" s="144">
        <v>134579.9626</v>
      </c>
      <c r="P7" s="353"/>
      <c r="Q7" s="354"/>
    </row>
    <row r="8" spans="1:17" ht="15" customHeight="1" x14ac:dyDescent="0.25">
      <c r="A8" s="30" t="s">
        <v>284</v>
      </c>
      <c r="B8" s="147">
        <v>5404</v>
      </c>
      <c r="C8" s="145">
        <v>834.05</v>
      </c>
      <c r="D8" s="147">
        <v>2284</v>
      </c>
      <c r="E8" s="145">
        <v>689.7</v>
      </c>
      <c r="F8" s="147">
        <v>0</v>
      </c>
      <c r="G8" s="145" t="s">
        <v>246</v>
      </c>
      <c r="H8" s="147">
        <v>2363</v>
      </c>
      <c r="I8" s="145">
        <v>87.39</v>
      </c>
      <c r="J8" s="147">
        <v>726</v>
      </c>
      <c r="K8" s="145">
        <v>55.78</v>
      </c>
      <c r="L8" s="147">
        <v>31</v>
      </c>
      <c r="M8" s="145">
        <v>1.18</v>
      </c>
      <c r="N8" s="147">
        <v>1254005</v>
      </c>
      <c r="O8" s="145">
        <v>165036.5753</v>
      </c>
      <c r="P8" s="353"/>
      <c r="Q8" s="354"/>
    </row>
    <row r="9" spans="1:17" ht="15" customHeight="1" x14ac:dyDescent="0.25">
      <c r="A9" s="27" t="s">
        <v>285</v>
      </c>
      <c r="B9" s="146">
        <v>6688</v>
      </c>
      <c r="C9" s="144">
        <v>706.51</v>
      </c>
      <c r="D9" s="146">
        <v>1380</v>
      </c>
      <c r="E9" s="144">
        <v>206.3</v>
      </c>
      <c r="F9" s="146">
        <v>0</v>
      </c>
      <c r="G9" s="144" t="s">
        <v>246</v>
      </c>
      <c r="H9" s="146">
        <v>1224</v>
      </c>
      <c r="I9" s="144">
        <v>73.59</v>
      </c>
      <c r="J9" s="146">
        <v>3882</v>
      </c>
      <c r="K9" s="144">
        <v>423.52</v>
      </c>
      <c r="L9" s="146">
        <v>202</v>
      </c>
      <c r="M9" s="144">
        <v>3.1</v>
      </c>
      <c r="N9" s="146">
        <v>2361678.7599999998</v>
      </c>
      <c r="O9" s="144">
        <v>264043.95360000001</v>
      </c>
      <c r="P9" s="353"/>
      <c r="Q9" s="354"/>
    </row>
    <row r="10" spans="1:17" ht="15" customHeight="1" x14ac:dyDescent="0.25">
      <c r="A10" s="30" t="s">
        <v>286</v>
      </c>
      <c r="B10" s="147">
        <v>4646</v>
      </c>
      <c r="C10" s="145">
        <v>595.32049999999992</v>
      </c>
      <c r="D10" s="147">
        <v>1507</v>
      </c>
      <c r="E10" s="145">
        <v>357.39599999999996</v>
      </c>
      <c r="F10" s="147">
        <v>5</v>
      </c>
      <c r="G10" s="145">
        <v>0.68</v>
      </c>
      <c r="H10" s="147">
        <v>1816</v>
      </c>
      <c r="I10" s="145">
        <v>127.779</v>
      </c>
      <c r="J10" s="147">
        <v>1318</v>
      </c>
      <c r="K10" s="145">
        <v>109.46549999999999</v>
      </c>
      <c r="L10" s="147">
        <v>0</v>
      </c>
      <c r="M10" s="145" t="s">
        <v>246</v>
      </c>
      <c r="N10" s="147">
        <v>1749301</v>
      </c>
      <c r="O10" s="145">
        <v>197040.4008</v>
      </c>
      <c r="P10" s="353"/>
      <c r="Q10" s="354"/>
    </row>
    <row r="11" spans="1:17" ht="15" customHeight="1" x14ac:dyDescent="0.25">
      <c r="A11" s="27" t="s">
        <v>287</v>
      </c>
      <c r="B11" s="146">
        <v>4706</v>
      </c>
      <c r="C11" s="144">
        <v>452.31349999999998</v>
      </c>
      <c r="D11" s="146">
        <v>510</v>
      </c>
      <c r="E11" s="144">
        <v>232.57</v>
      </c>
      <c r="F11" s="146">
        <v>0</v>
      </c>
      <c r="G11" s="144" t="s">
        <v>246</v>
      </c>
      <c r="H11" s="146">
        <v>2431</v>
      </c>
      <c r="I11" s="144">
        <v>105.98350000000001</v>
      </c>
      <c r="J11" s="146">
        <v>1584</v>
      </c>
      <c r="K11" s="144">
        <v>104.67</v>
      </c>
      <c r="L11" s="146">
        <v>181</v>
      </c>
      <c r="M11" s="144">
        <v>9.09</v>
      </c>
      <c r="N11" s="146">
        <v>1710369</v>
      </c>
      <c r="O11" s="144">
        <v>207743.76089999996</v>
      </c>
      <c r="P11" s="353"/>
      <c r="Q11" s="354"/>
    </row>
    <row r="12" spans="1:17" ht="15" customHeight="1" x14ac:dyDescent="0.25">
      <c r="A12" s="30" t="s">
        <v>288</v>
      </c>
      <c r="B12" s="147">
        <v>3812</v>
      </c>
      <c r="C12" s="145">
        <v>405.17400000000004</v>
      </c>
      <c r="D12" s="147">
        <v>713</v>
      </c>
      <c r="E12" s="145">
        <v>157.57</v>
      </c>
      <c r="F12" s="147">
        <v>2</v>
      </c>
      <c r="G12" s="145">
        <v>0.54</v>
      </c>
      <c r="H12" s="147">
        <v>589</v>
      </c>
      <c r="I12" s="145">
        <v>45.103999999999999</v>
      </c>
      <c r="J12" s="147">
        <v>2426</v>
      </c>
      <c r="K12" s="145">
        <v>200.52</v>
      </c>
      <c r="L12" s="147">
        <v>82</v>
      </c>
      <c r="M12" s="145">
        <v>1.44</v>
      </c>
      <c r="N12" s="147">
        <v>1193637</v>
      </c>
      <c r="O12" s="145">
        <v>154072.57470000003</v>
      </c>
      <c r="P12" s="353"/>
      <c r="Q12" s="354"/>
    </row>
    <row r="13" spans="1:17" ht="15" customHeight="1" x14ac:dyDescent="0.25">
      <c r="A13" s="27" t="s">
        <v>289</v>
      </c>
      <c r="B13" s="146">
        <v>5290</v>
      </c>
      <c r="C13" s="144">
        <v>722.28200000000004</v>
      </c>
      <c r="D13" s="146">
        <v>2751</v>
      </c>
      <c r="E13" s="144">
        <v>535.46999999999991</v>
      </c>
      <c r="F13" s="146">
        <v>0</v>
      </c>
      <c r="G13" s="144" t="s">
        <v>246</v>
      </c>
      <c r="H13" s="146">
        <v>1310</v>
      </c>
      <c r="I13" s="144">
        <v>75.713999999999999</v>
      </c>
      <c r="J13" s="146">
        <v>1223</v>
      </c>
      <c r="K13" s="144">
        <v>110.878</v>
      </c>
      <c r="L13" s="146">
        <v>6</v>
      </c>
      <c r="M13" s="144">
        <v>0.22</v>
      </c>
      <c r="N13" s="146">
        <v>1993168</v>
      </c>
      <c r="O13" s="144">
        <v>231927.04519999996</v>
      </c>
      <c r="P13" s="353"/>
      <c r="Q13" s="354"/>
    </row>
    <row r="14" spans="1:17" ht="15" customHeight="1" x14ac:dyDescent="0.25">
      <c r="A14" s="30" t="s">
        <v>290</v>
      </c>
      <c r="B14" s="147">
        <v>3980</v>
      </c>
      <c r="C14" s="145">
        <v>530.15</v>
      </c>
      <c r="D14" s="147">
        <v>1816</v>
      </c>
      <c r="E14" s="145">
        <v>382.87</v>
      </c>
      <c r="F14" s="147">
        <v>0</v>
      </c>
      <c r="G14" s="145" t="s">
        <v>246</v>
      </c>
      <c r="H14" s="147">
        <v>860</v>
      </c>
      <c r="I14" s="145">
        <v>51.2</v>
      </c>
      <c r="J14" s="147">
        <v>1301</v>
      </c>
      <c r="K14" s="145">
        <v>95.44</v>
      </c>
      <c r="L14" s="147">
        <v>3</v>
      </c>
      <c r="M14" s="145">
        <v>0.64</v>
      </c>
      <c r="N14" s="147">
        <v>1303882</v>
      </c>
      <c r="O14" s="145">
        <v>144275.2164</v>
      </c>
      <c r="P14" s="353"/>
      <c r="Q14" s="354"/>
    </row>
    <row r="15" spans="1:17" ht="15" customHeight="1" x14ac:dyDescent="0.25">
      <c r="A15" s="27" t="s">
        <v>15</v>
      </c>
      <c r="B15" s="146">
        <v>8278</v>
      </c>
      <c r="C15" s="144">
        <v>1069.51</v>
      </c>
      <c r="D15" s="146">
        <v>2502</v>
      </c>
      <c r="E15" s="144">
        <v>622.49</v>
      </c>
      <c r="F15" s="146">
        <v>5</v>
      </c>
      <c r="G15" s="144">
        <v>0.67</v>
      </c>
      <c r="H15" s="146">
        <v>1804</v>
      </c>
      <c r="I15" s="144">
        <v>99.44</v>
      </c>
      <c r="J15" s="146">
        <v>3668</v>
      </c>
      <c r="K15" s="144">
        <v>330.91</v>
      </c>
      <c r="L15" s="146">
        <v>299</v>
      </c>
      <c r="M15" s="144">
        <v>16</v>
      </c>
      <c r="N15" s="146">
        <v>2456075</v>
      </c>
      <c r="O15" s="144">
        <v>282296.93459999998</v>
      </c>
      <c r="P15" s="353"/>
      <c r="Q15" s="354"/>
    </row>
    <row r="16" spans="1:17" ht="15" customHeight="1" x14ac:dyDescent="0.25">
      <c r="A16" s="30" t="s">
        <v>16</v>
      </c>
      <c r="B16" s="147">
        <v>10260</v>
      </c>
      <c r="C16" s="145">
        <v>1404.6869999999999</v>
      </c>
      <c r="D16" s="147">
        <v>5027</v>
      </c>
      <c r="E16" s="145">
        <v>999.846</v>
      </c>
      <c r="F16" s="147">
        <v>5</v>
      </c>
      <c r="G16" s="145">
        <v>0.67</v>
      </c>
      <c r="H16" s="147">
        <v>1435</v>
      </c>
      <c r="I16" s="145">
        <v>92</v>
      </c>
      <c r="J16" s="147">
        <v>3765</v>
      </c>
      <c r="K16" s="145">
        <v>310.38099999999997</v>
      </c>
      <c r="L16" s="147">
        <v>28</v>
      </c>
      <c r="M16" s="145">
        <v>1.79</v>
      </c>
      <c r="N16" s="147">
        <v>4411928</v>
      </c>
      <c r="O16" s="145">
        <v>507035.53499999992</v>
      </c>
      <c r="P16" s="353"/>
      <c r="Q16" s="354"/>
    </row>
    <row r="17" spans="1:17" ht="15" customHeight="1" x14ac:dyDescent="0.25">
      <c r="A17" s="27" t="s">
        <v>17</v>
      </c>
      <c r="B17" s="146">
        <v>5691</v>
      </c>
      <c r="C17" s="144">
        <v>912.88579999999979</v>
      </c>
      <c r="D17" s="146">
        <v>3217</v>
      </c>
      <c r="E17" s="144">
        <v>690.66599999999994</v>
      </c>
      <c r="F17" s="146">
        <v>0</v>
      </c>
      <c r="G17" s="144" t="s">
        <v>246</v>
      </c>
      <c r="H17" s="146">
        <v>615</v>
      </c>
      <c r="I17" s="144">
        <v>45.119799999999998</v>
      </c>
      <c r="J17" s="146">
        <v>1841</v>
      </c>
      <c r="K17" s="194">
        <v>176.55</v>
      </c>
      <c r="L17" s="146">
        <v>18</v>
      </c>
      <c r="M17" s="144">
        <v>0.55000000000000004</v>
      </c>
      <c r="N17" s="146">
        <v>2614015</v>
      </c>
      <c r="O17" s="144">
        <v>297767.73819999996</v>
      </c>
      <c r="P17" s="353"/>
      <c r="Q17" s="354"/>
    </row>
    <row r="18" spans="1:17" ht="15" customHeight="1" x14ac:dyDescent="0.25">
      <c r="A18" s="30" t="s">
        <v>18</v>
      </c>
      <c r="B18" s="147">
        <v>4555</v>
      </c>
      <c r="C18" s="145">
        <v>620.52699999999993</v>
      </c>
      <c r="D18" s="147">
        <v>2370</v>
      </c>
      <c r="E18" s="145">
        <v>456.822</v>
      </c>
      <c r="F18" s="147">
        <v>2</v>
      </c>
      <c r="G18" s="145">
        <v>0.27</v>
      </c>
      <c r="H18" s="147">
        <v>830</v>
      </c>
      <c r="I18" s="145">
        <v>37.774999999999999</v>
      </c>
      <c r="J18" s="147">
        <v>1338</v>
      </c>
      <c r="K18" s="145">
        <v>125.07</v>
      </c>
      <c r="L18" s="147">
        <v>15</v>
      </c>
      <c r="M18" s="145">
        <v>0.59</v>
      </c>
      <c r="N18" s="147">
        <v>1648359</v>
      </c>
      <c r="O18" s="145">
        <v>185697.70800000001</v>
      </c>
      <c r="P18" s="353"/>
      <c r="Q18" s="354"/>
    </row>
    <row r="19" spans="1:17" ht="15" customHeight="1" x14ac:dyDescent="0.25">
      <c r="A19" s="27" t="s">
        <v>19</v>
      </c>
      <c r="B19" s="146">
        <v>3344</v>
      </c>
      <c r="C19" s="144">
        <v>582.71</v>
      </c>
      <c r="D19" s="146">
        <v>1773</v>
      </c>
      <c r="E19" s="144">
        <v>478.03</v>
      </c>
      <c r="F19" s="146">
        <v>59</v>
      </c>
      <c r="G19" s="144">
        <v>6.14</v>
      </c>
      <c r="H19" s="146">
        <v>972</v>
      </c>
      <c r="I19" s="144">
        <v>52.21</v>
      </c>
      <c r="J19" s="146">
        <v>518</v>
      </c>
      <c r="K19" s="144">
        <v>45.5</v>
      </c>
      <c r="L19" s="146">
        <v>22</v>
      </c>
      <c r="M19" s="144">
        <v>0.83</v>
      </c>
      <c r="N19" s="146">
        <v>1163120</v>
      </c>
      <c r="O19" s="144">
        <v>129003.31890000003</v>
      </c>
      <c r="P19" s="353"/>
      <c r="Q19" s="354"/>
    </row>
    <row r="20" spans="1:17" ht="15" customHeight="1" x14ac:dyDescent="0.25">
      <c r="A20" s="30" t="s">
        <v>20</v>
      </c>
      <c r="B20" s="147">
        <v>4329</v>
      </c>
      <c r="C20" s="145">
        <v>741.9849999999999</v>
      </c>
      <c r="D20" s="147">
        <v>2716</v>
      </c>
      <c r="E20" s="145">
        <v>595.65</v>
      </c>
      <c r="F20" s="147">
        <v>13</v>
      </c>
      <c r="G20" s="145">
        <v>1.74</v>
      </c>
      <c r="H20" s="147">
        <v>525</v>
      </c>
      <c r="I20" s="145">
        <v>22.595000000000002</v>
      </c>
      <c r="J20" s="147">
        <v>1074</v>
      </c>
      <c r="K20" s="145">
        <v>121.94</v>
      </c>
      <c r="L20" s="147">
        <v>1</v>
      </c>
      <c r="M20" s="145">
        <v>0.06</v>
      </c>
      <c r="N20" s="147">
        <v>1548281</v>
      </c>
      <c r="O20" s="145">
        <v>179247.38949999999</v>
      </c>
      <c r="P20" s="353"/>
      <c r="Q20" s="354"/>
    </row>
    <row r="21" spans="1:17" ht="15" customHeight="1" x14ac:dyDescent="0.25">
      <c r="A21" s="27" t="s">
        <v>21</v>
      </c>
      <c r="B21" s="146">
        <v>4002</v>
      </c>
      <c r="C21" s="144">
        <v>624.07999999999993</v>
      </c>
      <c r="D21" s="146">
        <v>2579</v>
      </c>
      <c r="E21" s="144">
        <v>523.55999999999995</v>
      </c>
      <c r="F21" s="146">
        <v>0</v>
      </c>
      <c r="G21" s="144" t="s">
        <v>246</v>
      </c>
      <c r="H21" s="146">
        <v>424</v>
      </c>
      <c r="I21" s="144">
        <v>19.13</v>
      </c>
      <c r="J21" s="146">
        <v>992</v>
      </c>
      <c r="K21" s="144">
        <v>81.260000000000005</v>
      </c>
      <c r="L21" s="146">
        <v>7</v>
      </c>
      <c r="M21" s="144">
        <v>0.13</v>
      </c>
      <c r="N21" s="146">
        <v>1815863</v>
      </c>
      <c r="O21" s="144">
        <v>200671.06339999996</v>
      </c>
      <c r="P21" s="353"/>
      <c r="Q21" s="11"/>
    </row>
    <row r="22" spans="1:17" ht="15" customHeight="1" x14ac:dyDescent="0.25">
      <c r="A22" s="30" t="s">
        <v>22</v>
      </c>
      <c r="B22" s="147">
        <v>3036</v>
      </c>
      <c r="C22" s="145">
        <v>292.49899999999997</v>
      </c>
      <c r="D22" s="147">
        <v>1175</v>
      </c>
      <c r="E22" s="145">
        <v>201.89599999999999</v>
      </c>
      <c r="F22" s="147">
        <v>0</v>
      </c>
      <c r="G22" s="145" t="s">
        <v>246</v>
      </c>
      <c r="H22" s="147">
        <v>1136</v>
      </c>
      <c r="I22" s="145">
        <v>44.852999999999994</v>
      </c>
      <c r="J22" s="147">
        <v>704</v>
      </c>
      <c r="K22" s="145">
        <v>43.27</v>
      </c>
      <c r="L22" s="147">
        <v>21</v>
      </c>
      <c r="M22" s="145">
        <v>2.4800000000000004</v>
      </c>
      <c r="N22" s="147">
        <v>856012</v>
      </c>
      <c r="O22" s="145">
        <v>94118.694699999993</v>
      </c>
      <c r="P22" s="353"/>
      <c r="Q22" s="11"/>
    </row>
    <row r="23" spans="1:17" ht="15" customHeight="1" x14ac:dyDescent="0.25">
      <c r="A23" s="27" t="s">
        <v>23</v>
      </c>
      <c r="B23" s="146">
        <v>3522</v>
      </c>
      <c r="C23" s="144">
        <v>600.02</v>
      </c>
      <c r="D23" s="146">
        <v>1756</v>
      </c>
      <c r="E23" s="144">
        <v>501.31</v>
      </c>
      <c r="F23" s="146">
        <v>34</v>
      </c>
      <c r="G23" s="144">
        <v>5.09</v>
      </c>
      <c r="H23" s="146">
        <v>1451</v>
      </c>
      <c r="I23" s="144">
        <v>79.14</v>
      </c>
      <c r="J23" s="146">
        <v>134</v>
      </c>
      <c r="K23" s="144">
        <v>10.36</v>
      </c>
      <c r="L23" s="146">
        <v>147</v>
      </c>
      <c r="M23" s="144">
        <v>4.12</v>
      </c>
      <c r="N23" s="146">
        <v>817812</v>
      </c>
      <c r="O23" s="144">
        <v>89881.018000000011</v>
      </c>
      <c r="P23" s="353"/>
      <c r="Q23" s="11"/>
    </row>
    <row r="24" spans="1:17" ht="15" customHeight="1" x14ac:dyDescent="0.2">
      <c r="A24" s="30" t="s">
        <v>24</v>
      </c>
      <c r="B24" s="147">
        <v>5687</v>
      </c>
      <c r="C24" s="145">
        <v>758.58199999999999</v>
      </c>
      <c r="D24" s="147">
        <v>3551</v>
      </c>
      <c r="E24" s="145">
        <v>633.61599999999999</v>
      </c>
      <c r="F24" s="147">
        <v>1</v>
      </c>
      <c r="G24" s="145">
        <v>0.13</v>
      </c>
      <c r="H24" s="147">
        <v>974</v>
      </c>
      <c r="I24" s="145">
        <v>45.746000000000002</v>
      </c>
      <c r="J24" s="147">
        <v>896</v>
      </c>
      <c r="K24" s="145">
        <v>69.08</v>
      </c>
      <c r="L24" s="147">
        <v>265</v>
      </c>
      <c r="M24" s="145">
        <v>10.01</v>
      </c>
      <c r="N24" s="147">
        <v>1985003</v>
      </c>
      <c r="O24" s="145">
        <v>217958.11050000004</v>
      </c>
      <c r="P24" s="144"/>
      <c r="Q24" s="11"/>
    </row>
    <row r="25" spans="1:17" x14ac:dyDescent="0.2">
      <c r="A25" s="37" t="s">
        <v>255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49"/>
      <c r="O25" s="349"/>
      <c r="P25" s="350"/>
      <c r="Q25" s="11"/>
    </row>
    <row r="26" spans="1:17" x14ac:dyDescent="0.2">
      <c r="A26" s="37" t="s">
        <v>362</v>
      </c>
      <c r="B26" s="38"/>
      <c r="C26" s="143"/>
      <c r="D26" s="38"/>
      <c r="E26" s="37"/>
      <c r="F26" s="38"/>
      <c r="G26" s="37"/>
      <c r="H26" s="37"/>
      <c r="I26" s="37"/>
      <c r="J26" s="37"/>
      <c r="K26" s="37"/>
      <c r="L26" s="38"/>
      <c r="M26" s="37"/>
      <c r="N26" s="352"/>
      <c r="O26" s="352"/>
      <c r="P26" s="350"/>
      <c r="Q26" s="11"/>
    </row>
    <row r="27" spans="1:17" ht="16.5" customHeight="1" x14ac:dyDescent="0.2">
      <c r="A27" s="11"/>
      <c r="B27" s="14"/>
      <c r="C27" s="142"/>
      <c r="D27" s="14"/>
      <c r="E27" s="11"/>
      <c r="F27" s="14"/>
      <c r="G27" s="11"/>
      <c r="H27" s="11"/>
      <c r="I27" s="11"/>
      <c r="J27" s="11"/>
      <c r="K27" s="11"/>
      <c r="L27" s="14"/>
      <c r="M27" s="11"/>
      <c r="N27" s="352"/>
      <c r="O27" s="352"/>
      <c r="P27" s="350"/>
      <c r="Q27" s="11"/>
    </row>
    <row r="28" spans="1:17" x14ac:dyDescent="0.2">
      <c r="A28" s="11"/>
      <c r="B28" s="14"/>
      <c r="C28" s="142"/>
      <c r="D28" s="14"/>
      <c r="E28" s="11"/>
      <c r="F28" s="14"/>
      <c r="G28" s="11"/>
      <c r="H28" s="11"/>
      <c r="I28" s="11"/>
      <c r="J28" s="11"/>
      <c r="K28" s="11"/>
      <c r="L28" s="14"/>
      <c r="M28" s="11"/>
      <c r="N28" s="352"/>
      <c r="O28" s="352"/>
      <c r="P28" s="350"/>
      <c r="Q28" s="11"/>
    </row>
    <row r="29" spans="1:17" x14ac:dyDescent="0.2">
      <c r="A29" s="11"/>
      <c r="B29" s="14"/>
      <c r="C29" s="142"/>
      <c r="D29" s="14"/>
      <c r="E29" s="11"/>
      <c r="F29" s="14"/>
      <c r="G29" s="11"/>
      <c r="H29" s="11"/>
      <c r="I29" s="11"/>
      <c r="J29" s="11"/>
      <c r="K29" s="11"/>
      <c r="L29" s="14"/>
      <c r="M29" s="11"/>
      <c r="N29" s="352"/>
      <c r="O29" s="352"/>
      <c r="P29" s="350"/>
      <c r="Q29" s="11"/>
    </row>
    <row r="30" spans="1:17" x14ac:dyDescent="0.2">
      <c r="A30" s="11"/>
      <c r="B30" s="14"/>
      <c r="C30" s="142"/>
      <c r="D30" s="14"/>
      <c r="E30" s="11"/>
      <c r="F30" s="14"/>
      <c r="G30" s="11"/>
      <c r="H30" s="11"/>
      <c r="I30" s="11"/>
      <c r="J30" s="11"/>
      <c r="K30" s="11"/>
      <c r="L30" s="14"/>
      <c r="M30" s="11"/>
      <c r="N30" s="352"/>
      <c r="O30" s="352"/>
      <c r="P30" s="350"/>
      <c r="Q30" s="11"/>
    </row>
    <row r="31" spans="1:17" x14ac:dyDescent="0.2">
      <c r="A31" s="11"/>
      <c r="B31" s="14"/>
      <c r="C31" s="142"/>
      <c r="D31" s="14"/>
      <c r="E31" s="11"/>
      <c r="F31" s="14"/>
      <c r="G31" s="11"/>
      <c r="H31" s="11"/>
      <c r="I31" s="11"/>
      <c r="J31" s="11"/>
      <c r="K31" s="11"/>
      <c r="L31" s="14"/>
      <c r="M31" s="11"/>
      <c r="N31" s="352"/>
      <c r="O31" s="352"/>
      <c r="P31" s="350"/>
      <c r="Q31" s="11"/>
    </row>
    <row r="32" spans="1:17" x14ac:dyDescent="0.2">
      <c r="A32" s="11"/>
      <c r="B32" s="14"/>
      <c r="C32" s="142"/>
      <c r="D32" s="14"/>
      <c r="E32" s="11"/>
      <c r="F32" s="14"/>
      <c r="G32" s="11"/>
      <c r="H32" s="11"/>
      <c r="I32" s="11"/>
      <c r="J32" s="11"/>
      <c r="K32" s="11"/>
      <c r="L32" s="14"/>
      <c r="M32" s="11"/>
      <c r="N32" s="352"/>
      <c r="O32" s="352"/>
      <c r="P32" s="350"/>
      <c r="Q32" s="11"/>
    </row>
    <row r="33" spans="1:17" x14ac:dyDescent="0.2">
      <c r="A33" s="11"/>
      <c r="B33" s="14"/>
      <c r="C33" s="142"/>
      <c r="D33" s="14"/>
      <c r="E33" s="11"/>
      <c r="F33" s="14"/>
      <c r="G33" s="11"/>
      <c r="H33" s="11"/>
      <c r="I33" s="11"/>
      <c r="J33" s="11"/>
      <c r="K33" s="11"/>
      <c r="L33" s="14"/>
      <c r="M33" s="11"/>
      <c r="N33" s="352"/>
      <c r="O33" s="352"/>
      <c r="P33" s="350"/>
      <c r="Q33" s="11"/>
    </row>
    <row r="34" spans="1:17" x14ac:dyDescent="0.2">
      <c r="A34" s="11"/>
      <c r="B34" s="14"/>
      <c r="C34" s="142"/>
      <c r="D34" s="14"/>
      <c r="E34" s="11"/>
      <c r="F34" s="14"/>
      <c r="G34" s="11"/>
      <c r="H34" s="11"/>
      <c r="I34" s="11"/>
      <c r="J34" s="11"/>
      <c r="K34" s="11"/>
      <c r="L34" s="14"/>
      <c r="M34" s="11"/>
      <c r="N34" s="352"/>
      <c r="O34" s="352"/>
      <c r="P34" s="350"/>
      <c r="Q34" s="11"/>
    </row>
    <row r="35" spans="1:17" x14ac:dyDescent="0.2">
      <c r="A35" s="11"/>
      <c r="B35" s="14"/>
      <c r="C35" s="142"/>
      <c r="D35" s="14"/>
      <c r="E35" s="11"/>
      <c r="F35" s="14"/>
      <c r="G35" s="11"/>
      <c r="H35" s="11"/>
      <c r="I35" s="11"/>
      <c r="J35" s="11"/>
      <c r="K35" s="11"/>
      <c r="L35" s="14"/>
      <c r="M35" s="11"/>
      <c r="N35" s="352"/>
      <c r="O35" s="352"/>
      <c r="P35" s="350"/>
      <c r="Q35" s="11"/>
    </row>
    <row r="36" spans="1:17" x14ac:dyDescent="0.2">
      <c r="A36" s="11"/>
      <c r="B36" s="14"/>
      <c r="C36" s="142"/>
      <c r="D36" s="14"/>
      <c r="E36" s="11"/>
      <c r="F36" s="14"/>
      <c r="G36" s="11"/>
      <c r="H36" s="11"/>
      <c r="I36" s="11"/>
      <c r="J36" s="11"/>
      <c r="K36" s="11"/>
      <c r="L36" s="14"/>
      <c r="M36" s="11"/>
      <c r="N36" s="352"/>
      <c r="O36" s="352"/>
      <c r="P36" s="350"/>
      <c r="Q36" s="11"/>
    </row>
    <row r="37" spans="1:17" x14ac:dyDescent="0.2">
      <c r="A37" s="11"/>
      <c r="B37" s="14"/>
      <c r="C37" s="142"/>
      <c r="D37" s="14"/>
      <c r="E37" s="11"/>
      <c r="F37" s="14"/>
      <c r="G37" s="11"/>
      <c r="H37" s="11"/>
      <c r="I37" s="11"/>
      <c r="J37" s="11"/>
      <c r="K37" s="11"/>
      <c r="L37" s="14"/>
      <c r="M37" s="11"/>
      <c r="N37" s="352"/>
      <c r="O37" s="352"/>
      <c r="P37" s="350"/>
      <c r="Q37" s="11"/>
    </row>
    <row r="38" spans="1:17" x14ac:dyDescent="0.2">
      <c r="A38" s="11"/>
      <c r="B38" s="14"/>
      <c r="C38" s="142"/>
      <c r="D38" s="14"/>
      <c r="E38" s="11"/>
      <c r="F38" s="14"/>
      <c r="G38" s="11"/>
      <c r="H38" s="11"/>
      <c r="I38" s="11"/>
      <c r="J38" s="11"/>
      <c r="K38" s="11"/>
      <c r="L38" s="14"/>
      <c r="M38" s="11"/>
      <c r="N38" s="352"/>
      <c r="O38" s="352"/>
      <c r="P38" s="350"/>
      <c r="Q38" s="11"/>
    </row>
    <row r="39" spans="1:17" x14ac:dyDescent="0.2">
      <c r="A39" s="11"/>
      <c r="B39" s="14"/>
      <c r="C39" s="142"/>
      <c r="D39" s="14"/>
      <c r="E39" s="11"/>
      <c r="F39" s="14"/>
      <c r="G39" s="11"/>
      <c r="H39" s="11"/>
      <c r="I39" s="11"/>
      <c r="J39" s="11"/>
      <c r="K39" s="11"/>
      <c r="L39" s="14"/>
      <c r="M39" s="11"/>
      <c r="N39" s="352"/>
      <c r="O39" s="352"/>
      <c r="P39" s="350"/>
      <c r="Q39" s="11"/>
    </row>
    <row r="40" spans="1:17" x14ac:dyDescent="0.2">
      <c r="A40" s="11"/>
      <c r="B40" s="14"/>
      <c r="C40" s="142"/>
      <c r="D40" s="14"/>
      <c r="E40" s="11"/>
      <c r="F40" s="14"/>
      <c r="G40" s="11"/>
      <c r="H40" s="11"/>
      <c r="I40" s="11"/>
      <c r="J40" s="11"/>
      <c r="K40" s="11"/>
      <c r="L40" s="14"/>
      <c r="M40" s="11"/>
      <c r="N40" s="352"/>
      <c r="O40" s="352"/>
      <c r="P40" s="350"/>
      <c r="Q40" s="11"/>
    </row>
    <row r="41" spans="1:17" x14ac:dyDescent="0.2">
      <c r="A41" s="11"/>
      <c r="B41" s="14"/>
      <c r="C41" s="142"/>
      <c r="D41" s="14"/>
      <c r="E41" s="11"/>
      <c r="F41" s="14"/>
      <c r="G41" s="11"/>
      <c r="H41" s="11"/>
      <c r="I41" s="11"/>
      <c r="J41" s="11"/>
      <c r="K41" s="11"/>
      <c r="L41" s="14"/>
      <c r="M41" s="11"/>
      <c r="N41" s="352"/>
      <c r="O41" s="352"/>
      <c r="P41" s="350"/>
      <c r="Q41" s="11"/>
    </row>
    <row r="42" spans="1:17" x14ac:dyDescent="0.2">
      <c r="A42" s="11"/>
      <c r="B42" s="14"/>
      <c r="C42" s="142"/>
      <c r="D42" s="14"/>
      <c r="E42" s="11"/>
      <c r="F42" s="14"/>
      <c r="G42" s="11"/>
      <c r="H42" s="11"/>
      <c r="I42" s="11"/>
      <c r="J42" s="11"/>
      <c r="K42" s="11"/>
      <c r="L42" s="14"/>
      <c r="M42" s="11"/>
      <c r="N42" s="352"/>
      <c r="O42" s="352"/>
      <c r="P42" s="350"/>
      <c r="Q42" s="11"/>
    </row>
    <row r="43" spans="1:17" x14ac:dyDescent="0.2">
      <c r="A43" s="11"/>
      <c r="B43" s="14"/>
      <c r="C43" s="142"/>
      <c r="D43" s="14"/>
      <c r="E43" s="11"/>
      <c r="F43" s="14"/>
      <c r="G43" s="11"/>
      <c r="H43" s="11"/>
      <c r="I43" s="11"/>
      <c r="J43" s="11"/>
      <c r="K43" s="11"/>
      <c r="L43" s="14"/>
      <c r="M43" s="11"/>
      <c r="N43" s="352"/>
      <c r="O43" s="352"/>
      <c r="P43" s="350"/>
      <c r="Q43" s="11"/>
    </row>
    <row r="44" spans="1:17" x14ac:dyDescent="0.2">
      <c r="A44" s="11"/>
      <c r="B44" s="14"/>
      <c r="C44" s="142"/>
      <c r="D44" s="14"/>
      <c r="E44" s="11"/>
      <c r="F44" s="14"/>
      <c r="G44" s="11"/>
      <c r="H44" s="11"/>
      <c r="I44" s="11"/>
      <c r="J44" s="11"/>
      <c r="K44" s="11"/>
      <c r="L44" s="14"/>
      <c r="M44" s="11"/>
      <c r="N44" s="352"/>
      <c r="O44" s="352"/>
      <c r="P44" s="350"/>
      <c r="Q44" s="11"/>
    </row>
    <row r="45" spans="1:17" x14ac:dyDescent="0.2">
      <c r="A45" s="11"/>
      <c r="B45" s="14"/>
      <c r="C45" s="142"/>
      <c r="D45" s="14"/>
      <c r="E45" s="11"/>
      <c r="F45" s="14"/>
      <c r="G45" s="11"/>
      <c r="H45" s="11"/>
      <c r="I45" s="11"/>
      <c r="J45" s="11"/>
      <c r="K45" s="11"/>
      <c r="L45" s="14"/>
      <c r="M45" s="11"/>
      <c r="N45" s="352"/>
      <c r="O45" s="352"/>
      <c r="P45" s="350"/>
      <c r="Q45" s="11"/>
    </row>
    <row r="46" spans="1:17" x14ac:dyDescent="0.2">
      <c r="A46" s="11"/>
      <c r="B46" s="14"/>
      <c r="C46" s="142"/>
      <c r="D46" s="14"/>
      <c r="E46" s="11"/>
      <c r="F46" s="14"/>
      <c r="G46" s="11"/>
      <c r="H46" s="11"/>
      <c r="I46" s="11"/>
      <c r="J46" s="11"/>
      <c r="K46" s="11"/>
      <c r="L46" s="14"/>
      <c r="M46" s="11"/>
      <c r="N46" s="352"/>
      <c r="O46" s="352"/>
      <c r="P46" s="350"/>
      <c r="Q46" s="11"/>
    </row>
    <row r="47" spans="1:17" x14ac:dyDescent="0.2">
      <c r="A47" s="11"/>
      <c r="B47" s="14"/>
      <c r="C47" s="142"/>
      <c r="D47" s="14"/>
      <c r="E47" s="11"/>
      <c r="F47" s="14"/>
      <c r="G47" s="11"/>
      <c r="H47" s="11"/>
      <c r="I47" s="11"/>
      <c r="J47" s="11"/>
      <c r="K47" s="11"/>
      <c r="L47" s="14"/>
      <c r="M47" s="11"/>
      <c r="N47" s="352"/>
      <c r="O47" s="352"/>
      <c r="P47" s="350"/>
      <c r="Q47" s="11"/>
    </row>
    <row r="48" spans="1:17" x14ac:dyDescent="0.2">
      <c r="A48" s="11"/>
      <c r="B48" s="14"/>
      <c r="C48" s="142"/>
      <c r="D48" s="14"/>
      <c r="E48" s="11"/>
      <c r="F48" s="14"/>
      <c r="G48" s="11"/>
      <c r="H48" s="11"/>
      <c r="I48" s="11"/>
      <c r="J48" s="11"/>
      <c r="K48" s="11"/>
      <c r="L48" s="14"/>
      <c r="M48" s="11"/>
      <c r="N48" s="352"/>
      <c r="O48" s="352"/>
      <c r="P48" s="350"/>
      <c r="Q48" s="11"/>
    </row>
    <row r="49" spans="1:17" x14ac:dyDescent="0.2">
      <c r="A49" s="11"/>
      <c r="B49" s="14"/>
      <c r="C49" s="142"/>
      <c r="D49" s="14"/>
      <c r="E49" s="11"/>
      <c r="F49" s="14"/>
      <c r="G49" s="11"/>
      <c r="H49" s="11"/>
      <c r="I49" s="11"/>
      <c r="J49" s="11"/>
      <c r="K49" s="11"/>
      <c r="L49" s="14"/>
      <c r="M49" s="11"/>
      <c r="N49" s="352"/>
      <c r="O49" s="352"/>
      <c r="P49" s="350"/>
      <c r="Q49" s="11"/>
    </row>
    <row r="50" spans="1:17" x14ac:dyDescent="0.2">
      <c r="A50" s="11"/>
      <c r="B50" s="14"/>
      <c r="C50" s="142"/>
      <c r="D50" s="14"/>
      <c r="E50" s="11"/>
      <c r="F50" s="14"/>
      <c r="G50" s="11"/>
      <c r="H50" s="11"/>
      <c r="I50" s="11"/>
      <c r="J50" s="11"/>
      <c r="K50" s="11"/>
      <c r="L50" s="14"/>
      <c r="M50" s="11"/>
      <c r="N50" s="352"/>
      <c r="O50" s="352"/>
      <c r="P50" s="350"/>
      <c r="Q50" s="11"/>
    </row>
    <row r="51" spans="1:17" x14ac:dyDescent="0.2">
      <c r="A51" s="11"/>
      <c r="B51" s="14"/>
      <c r="C51" s="142"/>
      <c r="D51" s="14"/>
      <c r="E51" s="11"/>
      <c r="F51" s="14"/>
      <c r="G51" s="11"/>
      <c r="H51" s="11"/>
      <c r="I51" s="11"/>
      <c r="J51" s="11"/>
      <c r="K51" s="11"/>
      <c r="L51" s="14"/>
      <c r="M51" s="11"/>
      <c r="N51" s="352"/>
      <c r="O51" s="352"/>
      <c r="P51" s="350"/>
      <c r="Q51" s="11"/>
    </row>
    <row r="52" spans="1:17" x14ac:dyDescent="0.2">
      <c r="A52" s="11"/>
      <c r="B52" s="14"/>
      <c r="C52" s="142"/>
      <c r="D52" s="14"/>
      <c r="E52" s="11"/>
      <c r="F52" s="14"/>
      <c r="G52" s="11"/>
      <c r="H52" s="11"/>
      <c r="I52" s="11"/>
      <c r="J52" s="11"/>
      <c r="K52" s="11"/>
      <c r="L52" s="14"/>
      <c r="M52" s="11"/>
      <c r="N52" s="352"/>
      <c r="O52" s="352"/>
      <c r="P52" s="350"/>
      <c r="Q52" s="11"/>
    </row>
    <row r="53" spans="1:17" x14ac:dyDescent="0.2">
      <c r="A53" s="11"/>
      <c r="B53" s="14"/>
      <c r="C53" s="142"/>
      <c r="D53" s="14"/>
      <c r="E53" s="11"/>
      <c r="F53" s="14"/>
      <c r="G53" s="11"/>
      <c r="H53" s="11"/>
      <c r="I53" s="11"/>
      <c r="J53" s="11"/>
      <c r="K53" s="11"/>
      <c r="L53" s="14"/>
      <c r="M53" s="11"/>
      <c r="N53" s="352"/>
      <c r="O53" s="352"/>
      <c r="P53" s="350"/>
      <c r="Q53" s="11"/>
    </row>
    <row r="54" spans="1:17" x14ac:dyDescent="0.2">
      <c r="A54" s="11"/>
      <c r="B54" s="14"/>
      <c r="C54" s="142"/>
      <c r="D54" s="14"/>
      <c r="E54" s="11"/>
      <c r="F54" s="14"/>
      <c r="G54" s="11"/>
      <c r="H54" s="11"/>
      <c r="I54" s="11"/>
      <c r="J54" s="11"/>
      <c r="K54" s="11"/>
      <c r="L54" s="14"/>
      <c r="M54" s="11"/>
      <c r="N54" s="352"/>
      <c r="O54" s="352"/>
      <c r="P54" s="350"/>
      <c r="Q54" s="11"/>
    </row>
    <row r="55" spans="1:17" s="12" customFormat="1" x14ac:dyDescent="0.2">
      <c r="A55" s="11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352"/>
      <c r="O55" s="352"/>
      <c r="P55" s="350"/>
      <c r="Q55" s="11"/>
    </row>
    <row r="56" spans="1:17" s="12" customFormat="1" x14ac:dyDescent="0.2">
      <c r="A56" s="11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352"/>
      <c r="O56" s="352"/>
      <c r="P56" s="350"/>
      <c r="Q56" s="11"/>
    </row>
    <row r="57" spans="1:17" s="12" customFormat="1" x14ac:dyDescent="0.2">
      <c r="A57" s="11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352"/>
      <c r="O57" s="352"/>
      <c r="P57" s="350"/>
      <c r="Q57" s="11"/>
    </row>
  </sheetData>
  <mergeCells count="8">
    <mergeCell ref="N3:N4"/>
    <mergeCell ref="O3:O4"/>
    <mergeCell ref="B3:C3"/>
    <mergeCell ref="D3:E3"/>
    <mergeCell ref="F3:G3"/>
    <mergeCell ref="H3:I3"/>
    <mergeCell ref="J3:K3"/>
    <mergeCell ref="L3:M3"/>
  </mergeCells>
  <pageMargins left="0.39370078740157477" right="0.39370078740157477" top="0.59055118110236215" bottom="0.59055118110236215" header="0" footer="0"/>
  <pageSetup paperSize="9" scale="53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/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35"/>
  <sheetViews>
    <sheetView workbookViewId="0"/>
  </sheetViews>
  <sheetFormatPr baseColWidth="10" defaultRowHeight="12.75" x14ac:dyDescent="0.2"/>
  <sheetData>
    <row r="35" spans="1:1" x14ac:dyDescent="0.2">
      <c r="A35" t="s">
        <v>308</v>
      </c>
    </row>
  </sheetData>
  <phoneticPr fontId="4" type="noConversion"/>
  <pageMargins left="0.39370078740157477" right="0.39370078740157477" top="0.59055118110236215" bottom="0.59055118110236215" header="0" footer="0"/>
  <pageSetup paperSize="9" orientation="portrait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fitToPage="1"/>
  </sheetPr>
  <dimension ref="A1:I46"/>
  <sheetViews>
    <sheetView zoomScaleNormal="100" workbookViewId="0"/>
  </sheetViews>
  <sheetFormatPr baseColWidth="10" defaultRowHeight="12.75" x14ac:dyDescent="0.2"/>
  <cols>
    <col min="1" max="1" width="23.85546875" customWidth="1"/>
    <col min="2" max="5" width="11" style="3" customWidth="1"/>
    <col min="6" max="6" width="11" customWidth="1"/>
    <col min="7" max="7" width="11" style="12" customWidth="1"/>
    <col min="8" max="8" width="11.42578125" style="2" customWidth="1"/>
    <col min="9" max="9" width="11.42578125" style="12" customWidth="1"/>
  </cols>
  <sheetData>
    <row r="1" spans="1:9" ht="15.75" customHeight="1" x14ac:dyDescent="0.2">
      <c r="A1" s="24" t="s">
        <v>646</v>
      </c>
      <c r="B1" s="14"/>
      <c r="C1" s="14"/>
      <c r="D1" s="14"/>
      <c r="E1" s="14"/>
      <c r="F1" s="11"/>
      <c r="G1" s="352"/>
      <c r="H1" s="11"/>
      <c r="I1" s="352"/>
    </row>
    <row r="2" spans="1:9" x14ac:dyDescent="0.2">
      <c r="A2" s="11"/>
      <c r="B2" s="355"/>
      <c r="C2" s="355"/>
      <c r="D2" s="355"/>
      <c r="E2" s="355"/>
      <c r="F2" s="355"/>
      <c r="G2" s="355"/>
      <c r="H2" s="11"/>
      <c r="I2" s="352"/>
    </row>
    <row r="3" spans="1:9" ht="28.9" customHeight="1" x14ac:dyDescent="0.2">
      <c r="A3" s="25"/>
      <c r="B3" s="325" t="s">
        <v>0</v>
      </c>
      <c r="C3" s="325" t="s">
        <v>248</v>
      </c>
      <c r="D3" s="325" t="s">
        <v>249</v>
      </c>
      <c r="E3" s="325" t="s">
        <v>306</v>
      </c>
      <c r="F3" s="325" t="s">
        <v>331</v>
      </c>
      <c r="G3" s="325" t="s">
        <v>129</v>
      </c>
      <c r="H3" s="11"/>
      <c r="I3" s="352"/>
    </row>
    <row r="4" spans="1:9" ht="15" customHeight="1" x14ac:dyDescent="0.2">
      <c r="A4" s="197" t="s">
        <v>66</v>
      </c>
      <c r="B4" s="196">
        <f>SUM(C4,D4,E4,F4,G4)</f>
        <v>91223</v>
      </c>
      <c r="C4" s="202">
        <f t="shared" ref="C4:G4" si="0">SUM(C5:C23)</f>
        <v>34754</v>
      </c>
      <c r="D4" s="202">
        <f t="shared" si="0"/>
        <v>126</v>
      </c>
      <c r="E4" s="202">
        <f t="shared" si="0"/>
        <v>28469</v>
      </c>
      <c r="F4" s="202">
        <f t="shared" si="0"/>
        <v>27039</v>
      </c>
      <c r="G4" s="202">
        <f t="shared" si="0"/>
        <v>835</v>
      </c>
      <c r="H4" s="349"/>
      <c r="I4" s="352"/>
    </row>
    <row r="5" spans="1:9" ht="15" customHeight="1" x14ac:dyDescent="0.2">
      <c r="A5" s="30" t="s">
        <v>282</v>
      </c>
      <c r="B5" s="31">
        <v>5181</v>
      </c>
      <c r="C5" s="31">
        <v>194</v>
      </c>
      <c r="D5" s="31">
        <v>0</v>
      </c>
      <c r="E5" s="31">
        <v>4925</v>
      </c>
      <c r="F5" s="31">
        <v>44</v>
      </c>
      <c r="G5" s="31">
        <v>18</v>
      </c>
      <c r="H5" s="349"/>
      <c r="I5" s="352"/>
    </row>
    <row r="6" spans="1:9" ht="15" customHeight="1" x14ac:dyDescent="0.2">
      <c r="A6" s="27" t="s">
        <v>283</v>
      </c>
      <c r="B6" s="28">
        <v>4240</v>
      </c>
      <c r="C6" s="28">
        <v>721</v>
      </c>
      <c r="D6" s="47">
        <v>0</v>
      </c>
      <c r="E6" s="28">
        <v>3101</v>
      </c>
      <c r="F6" s="28">
        <v>418</v>
      </c>
      <c r="G6" s="47">
        <v>0</v>
      </c>
      <c r="H6" s="349"/>
      <c r="I6" s="352"/>
    </row>
    <row r="7" spans="1:9" ht="15" customHeight="1" x14ac:dyDescent="0.2">
      <c r="A7" s="30" t="s">
        <v>284</v>
      </c>
      <c r="B7" s="31">
        <v>4525</v>
      </c>
      <c r="C7" s="31">
        <v>1449</v>
      </c>
      <c r="D7" s="31">
        <v>0</v>
      </c>
      <c r="E7" s="31">
        <v>2363</v>
      </c>
      <c r="F7" s="31">
        <v>713</v>
      </c>
      <c r="G7" s="48">
        <v>0</v>
      </c>
      <c r="H7" s="349"/>
      <c r="I7" s="352"/>
    </row>
    <row r="8" spans="1:9" ht="15" customHeight="1" x14ac:dyDescent="0.2">
      <c r="A8" s="27" t="s">
        <v>285</v>
      </c>
      <c r="B8" s="28">
        <v>6002</v>
      </c>
      <c r="C8" s="28">
        <v>1378</v>
      </c>
      <c r="D8" s="28">
        <v>0</v>
      </c>
      <c r="E8" s="28">
        <v>1224</v>
      </c>
      <c r="F8" s="28">
        <v>3222</v>
      </c>
      <c r="G8" s="28">
        <v>178</v>
      </c>
      <c r="H8" s="349"/>
      <c r="I8" s="352"/>
    </row>
    <row r="9" spans="1:9" ht="15" customHeight="1" x14ac:dyDescent="0.2">
      <c r="A9" s="30" t="s">
        <v>286</v>
      </c>
      <c r="B9" s="31">
        <v>4072</v>
      </c>
      <c r="C9" s="31">
        <v>1239</v>
      </c>
      <c r="D9" s="31">
        <v>5</v>
      </c>
      <c r="E9" s="31">
        <v>1510</v>
      </c>
      <c r="F9" s="31">
        <v>1318</v>
      </c>
      <c r="G9" s="31">
        <v>0</v>
      </c>
      <c r="H9" s="349"/>
      <c r="I9" s="352"/>
    </row>
    <row r="10" spans="1:9" ht="15" customHeight="1" x14ac:dyDescent="0.2">
      <c r="A10" s="27" t="s">
        <v>287</v>
      </c>
      <c r="B10" s="28">
        <v>4692</v>
      </c>
      <c r="C10" s="28">
        <v>510</v>
      </c>
      <c r="D10" s="28">
        <v>0</v>
      </c>
      <c r="E10" s="28">
        <v>2431</v>
      </c>
      <c r="F10" s="28">
        <v>1584</v>
      </c>
      <c r="G10" s="28">
        <v>167</v>
      </c>
      <c r="H10" s="349"/>
      <c r="I10" s="352"/>
    </row>
    <row r="11" spans="1:9" ht="15" customHeight="1" x14ac:dyDescent="0.2">
      <c r="A11" s="30" t="s">
        <v>288</v>
      </c>
      <c r="B11" s="31">
        <v>3489</v>
      </c>
      <c r="C11" s="31">
        <v>472</v>
      </c>
      <c r="D11" s="31">
        <v>2</v>
      </c>
      <c r="E11" s="48">
        <v>589</v>
      </c>
      <c r="F11" s="48">
        <v>2426</v>
      </c>
      <c r="G11" s="48">
        <v>0</v>
      </c>
      <c r="H11" s="349"/>
      <c r="I11" s="352"/>
    </row>
    <row r="12" spans="1:9" ht="15" customHeight="1" x14ac:dyDescent="0.2">
      <c r="A12" s="27" t="s">
        <v>289</v>
      </c>
      <c r="B12" s="28">
        <v>5251</v>
      </c>
      <c r="C12" s="28">
        <v>2719</v>
      </c>
      <c r="D12" s="28">
        <v>0</v>
      </c>
      <c r="E12" s="28">
        <v>1310</v>
      </c>
      <c r="F12" s="28">
        <v>1216</v>
      </c>
      <c r="G12" s="47">
        <v>6</v>
      </c>
      <c r="H12" s="349"/>
      <c r="I12" s="352"/>
    </row>
    <row r="13" spans="1:9" ht="15" customHeight="1" x14ac:dyDescent="0.2">
      <c r="A13" s="30" t="s">
        <v>290</v>
      </c>
      <c r="B13" s="31">
        <v>3980</v>
      </c>
      <c r="C13" s="31">
        <v>1816</v>
      </c>
      <c r="D13" s="48">
        <v>0</v>
      </c>
      <c r="E13" s="48">
        <v>860</v>
      </c>
      <c r="F13" s="48">
        <v>1301</v>
      </c>
      <c r="G13" s="31">
        <v>3</v>
      </c>
      <c r="H13" s="349"/>
      <c r="I13" s="352"/>
    </row>
    <row r="14" spans="1:9" ht="15" customHeight="1" x14ac:dyDescent="0.2">
      <c r="A14" s="27" t="s">
        <v>15</v>
      </c>
      <c r="B14" s="28">
        <v>7271</v>
      </c>
      <c r="C14" s="28">
        <v>1706</v>
      </c>
      <c r="D14" s="28">
        <v>5</v>
      </c>
      <c r="E14" s="28">
        <v>1804</v>
      </c>
      <c r="F14" s="28">
        <v>3664</v>
      </c>
      <c r="G14" s="47">
        <v>92</v>
      </c>
      <c r="H14" s="349"/>
      <c r="I14" s="352"/>
    </row>
    <row r="15" spans="1:9" ht="15" customHeight="1" x14ac:dyDescent="0.2">
      <c r="A15" s="30" t="s">
        <v>16</v>
      </c>
      <c r="B15" s="31">
        <v>10228</v>
      </c>
      <c r="C15" s="31">
        <v>5017</v>
      </c>
      <c r="D15" s="31">
        <v>5</v>
      </c>
      <c r="E15" s="31">
        <v>1435</v>
      </c>
      <c r="F15" s="31">
        <v>3743</v>
      </c>
      <c r="G15" s="31">
        <v>28</v>
      </c>
      <c r="H15" s="349"/>
      <c r="I15" s="11"/>
    </row>
    <row r="16" spans="1:9" ht="15" customHeight="1" x14ac:dyDescent="0.2">
      <c r="A16" s="27" t="s">
        <v>17</v>
      </c>
      <c r="B16" s="28">
        <v>5673</v>
      </c>
      <c r="C16" s="28">
        <v>3217</v>
      </c>
      <c r="D16" s="28">
        <v>0</v>
      </c>
      <c r="E16" s="28">
        <v>615</v>
      </c>
      <c r="F16" s="28">
        <v>1841</v>
      </c>
      <c r="G16" s="28">
        <v>0</v>
      </c>
      <c r="H16" s="349"/>
      <c r="I16" s="11"/>
    </row>
    <row r="17" spans="1:9" ht="15" customHeight="1" x14ac:dyDescent="0.2">
      <c r="A17" s="30" t="s">
        <v>18</v>
      </c>
      <c r="B17" s="31">
        <v>4555</v>
      </c>
      <c r="C17" s="31">
        <v>2370</v>
      </c>
      <c r="D17" s="31">
        <v>2</v>
      </c>
      <c r="E17" s="31">
        <v>830</v>
      </c>
      <c r="F17" s="31">
        <v>1338</v>
      </c>
      <c r="G17" s="31">
        <v>15</v>
      </c>
      <c r="H17" s="349"/>
      <c r="I17" s="11"/>
    </row>
    <row r="18" spans="1:9" ht="15" customHeight="1" x14ac:dyDescent="0.2">
      <c r="A18" s="27" t="s">
        <v>19</v>
      </c>
      <c r="B18" s="28">
        <v>2893</v>
      </c>
      <c r="C18" s="28">
        <v>1322</v>
      </c>
      <c r="D18" s="28">
        <v>59</v>
      </c>
      <c r="E18" s="28">
        <v>972</v>
      </c>
      <c r="F18" s="28">
        <v>518</v>
      </c>
      <c r="G18" s="28">
        <v>22</v>
      </c>
      <c r="H18" s="349"/>
      <c r="I18" s="352"/>
    </row>
    <row r="19" spans="1:9" ht="15" customHeight="1" x14ac:dyDescent="0.2">
      <c r="A19" s="30" t="s">
        <v>20</v>
      </c>
      <c r="B19" s="31">
        <v>3903</v>
      </c>
      <c r="C19" s="31">
        <v>2393</v>
      </c>
      <c r="D19" s="31">
        <v>13</v>
      </c>
      <c r="E19" s="31">
        <v>525</v>
      </c>
      <c r="F19" s="31">
        <v>972</v>
      </c>
      <c r="G19" s="31">
        <v>0</v>
      </c>
      <c r="H19" s="349"/>
      <c r="I19" s="352"/>
    </row>
    <row r="20" spans="1:9" ht="15" customHeight="1" x14ac:dyDescent="0.2">
      <c r="A20" s="27" t="s">
        <v>21</v>
      </c>
      <c r="B20" s="28">
        <v>4000</v>
      </c>
      <c r="C20" s="28">
        <v>2577</v>
      </c>
      <c r="D20" s="28">
        <v>0</v>
      </c>
      <c r="E20" s="28">
        <v>424</v>
      </c>
      <c r="F20" s="28">
        <v>992</v>
      </c>
      <c r="G20" s="28">
        <v>7</v>
      </c>
      <c r="H20" s="349"/>
      <c r="I20" s="352"/>
    </row>
    <row r="21" spans="1:9" ht="15" customHeight="1" x14ac:dyDescent="0.2">
      <c r="A21" s="30" t="s">
        <v>22</v>
      </c>
      <c r="B21" s="31">
        <v>3009</v>
      </c>
      <c r="C21" s="31">
        <v>1150</v>
      </c>
      <c r="D21" s="31">
        <v>0</v>
      </c>
      <c r="E21" s="31">
        <v>1136</v>
      </c>
      <c r="F21" s="31">
        <v>704</v>
      </c>
      <c r="G21" s="31">
        <v>19</v>
      </c>
      <c r="H21" s="349"/>
      <c r="I21" s="352"/>
    </row>
    <row r="22" spans="1:9" ht="15" customHeight="1" x14ac:dyDescent="0.2">
      <c r="A22" s="27" t="s">
        <v>23</v>
      </c>
      <c r="B22" s="28">
        <v>2596</v>
      </c>
      <c r="C22" s="28">
        <v>962</v>
      </c>
      <c r="D22" s="28">
        <v>34</v>
      </c>
      <c r="E22" s="28">
        <v>1451</v>
      </c>
      <c r="F22" s="28">
        <v>134</v>
      </c>
      <c r="G22" s="28">
        <v>15</v>
      </c>
      <c r="H22" s="349"/>
      <c r="I22" s="352"/>
    </row>
    <row r="23" spans="1:9" ht="15" customHeight="1" x14ac:dyDescent="0.2">
      <c r="A23" s="30" t="s">
        <v>24</v>
      </c>
      <c r="B23" s="31">
        <v>5663</v>
      </c>
      <c r="C23" s="31">
        <v>3542</v>
      </c>
      <c r="D23" s="31">
        <v>1</v>
      </c>
      <c r="E23" s="31">
        <v>964</v>
      </c>
      <c r="F23" s="31">
        <v>891</v>
      </c>
      <c r="G23" s="31">
        <v>265</v>
      </c>
      <c r="H23" s="349"/>
      <c r="I23" s="352"/>
    </row>
    <row r="24" spans="1:9" ht="15" customHeight="1" x14ac:dyDescent="0.2">
      <c r="A24" s="197" t="s">
        <v>256</v>
      </c>
      <c r="B24" s="198">
        <f>SUM(C24:G24)</f>
        <v>10852.748299999999</v>
      </c>
      <c r="C24" s="198">
        <f t="shared" ref="C24:G24" si="1">SUM(C25:C43)</f>
        <v>7153.3339999999989</v>
      </c>
      <c r="D24" s="198">
        <f t="shared" si="1"/>
        <v>15.93</v>
      </c>
      <c r="E24" s="198">
        <f t="shared" si="1"/>
        <v>1381.2538000000006</v>
      </c>
      <c r="F24" s="198">
        <f t="shared" si="1"/>
        <v>2274.6895</v>
      </c>
      <c r="G24" s="198">
        <f t="shared" si="1"/>
        <v>27.540999999999997</v>
      </c>
      <c r="H24" s="349"/>
      <c r="I24" s="352"/>
    </row>
    <row r="25" spans="1:9" ht="15" customHeight="1" x14ac:dyDescent="0.2">
      <c r="A25" s="30" t="s">
        <v>282</v>
      </c>
      <c r="B25" s="55">
        <f>SUM(C25:G25)</f>
        <v>259.3845</v>
      </c>
      <c r="C25" s="55">
        <v>37.939999999999984</v>
      </c>
      <c r="D25" s="54" t="s">
        <v>246</v>
      </c>
      <c r="E25" s="55">
        <v>211.79850000000002</v>
      </c>
      <c r="F25" s="55">
        <v>8.8049999999999926</v>
      </c>
      <c r="G25" s="54">
        <v>0.84099999999999753</v>
      </c>
      <c r="H25" s="349"/>
      <c r="I25" s="352"/>
    </row>
    <row r="26" spans="1:9" ht="15" customHeight="1" x14ac:dyDescent="0.2">
      <c r="A26" s="27" t="s">
        <v>283</v>
      </c>
      <c r="B26" s="56">
        <f t="shared" ref="B26:B43" si="2">SUM(C26:G26)</f>
        <v>274.99799999999999</v>
      </c>
      <c r="C26" s="56">
        <v>122.102</v>
      </c>
      <c r="D26" s="189" t="s">
        <v>246</v>
      </c>
      <c r="E26" s="56">
        <v>121.68600000000001</v>
      </c>
      <c r="F26" s="189">
        <v>31.209999999999997</v>
      </c>
      <c r="G26" s="189" t="s">
        <v>246</v>
      </c>
      <c r="H26" s="349"/>
      <c r="I26" s="352"/>
    </row>
    <row r="27" spans="1:9" ht="15" customHeight="1" x14ac:dyDescent="0.2">
      <c r="A27" s="30" t="s">
        <v>284</v>
      </c>
      <c r="B27" s="55">
        <f t="shared" si="2"/>
        <v>553.48</v>
      </c>
      <c r="C27" s="55">
        <v>413.61</v>
      </c>
      <c r="D27" s="54" t="s">
        <v>246</v>
      </c>
      <c r="E27" s="55">
        <v>87.39</v>
      </c>
      <c r="F27" s="190">
        <v>52.480000000000004</v>
      </c>
      <c r="G27" s="190" t="s">
        <v>246</v>
      </c>
      <c r="H27" s="349"/>
      <c r="I27" s="352"/>
    </row>
    <row r="28" spans="1:9" ht="15" customHeight="1" x14ac:dyDescent="0.2">
      <c r="A28" s="27" t="s">
        <v>285</v>
      </c>
      <c r="B28" s="56">
        <f t="shared" si="2"/>
        <v>561.48</v>
      </c>
      <c r="C28" s="56">
        <v>205.5</v>
      </c>
      <c r="D28" s="53" t="s">
        <v>246</v>
      </c>
      <c r="E28" s="56">
        <v>73.59</v>
      </c>
      <c r="F28" s="56">
        <v>279.89999999999998</v>
      </c>
      <c r="G28" s="53">
        <v>2.4900000000000002</v>
      </c>
      <c r="H28" s="349"/>
      <c r="I28" s="352"/>
    </row>
    <row r="29" spans="1:9" ht="15" customHeight="1" x14ac:dyDescent="0.2">
      <c r="A29" s="30" t="s">
        <v>286</v>
      </c>
      <c r="B29" s="55">
        <f t="shared" si="2"/>
        <v>453.23050000000001</v>
      </c>
      <c r="C29" s="55">
        <v>271.94599999999997</v>
      </c>
      <c r="D29" s="54">
        <v>0.68</v>
      </c>
      <c r="E29" s="55">
        <v>71.138999999999996</v>
      </c>
      <c r="F29" s="55">
        <v>109.46549999999999</v>
      </c>
      <c r="G29" s="190" t="s">
        <v>246</v>
      </c>
      <c r="H29" s="349"/>
      <c r="I29" s="352"/>
    </row>
    <row r="30" spans="1:9" ht="15" customHeight="1" x14ac:dyDescent="0.2">
      <c r="A30" s="27" t="s">
        <v>287</v>
      </c>
      <c r="B30" s="56">
        <f t="shared" si="2"/>
        <v>449.61349999999999</v>
      </c>
      <c r="C30" s="56">
        <v>232.57</v>
      </c>
      <c r="D30" s="53" t="s">
        <v>246</v>
      </c>
      <c r="E30" s="56">
        <v>105.98350000000001</v>
      </c>
      <c r="F30" s="56">
        <v>104.67</v>
      </c>
      <c r="G30" s="53">
        <v>6.39</v>
      </c>
      <c r="H30" s="349"/>
      <c r="I30" s="352"/>
    </row>
    <row r="31" spans="1:9" ht="15" customHeight="1" x14ac:dyDescent="0.2">
      <c r="A31" s="30" t="s">
        <v>288</v>
      </c>
      <c r="B31" s="55">
        <f t="shared" si="2"/>
        <v>363.86400000000003</v>
      </c>
      <c r="C31" s="55">
        <v>117.69999999999999</v>
      </c>
      <c r="D31" s="54">
        <v>0.54</v>
      </c>
      <c r="E31" s="190">
        <v>45.103999999999999</v>
      </c>
      <c r="F31" s="55">
        <v>200.52</v>
      </c>
      <c r="G31" s="190" t="s">
        <v>246</v>
      </c>
      <c r="H31" s="349"/>
      <c r="I31" s="352"/>
    </row>
    <row r="32" spans="1:9" ht="15" customHeight="1" x14ac:dyDescent="0.2">
      <c r="A32" s="27" t="s">
        <v>289</v>
      </c>
      <c r="B32" s="56">
        <f t="shared" si="2"/>
        <v>709.89200000000005</v>
      </c>
      <c r="C32" s="56">
        <v>524.13</v>
      </c>
      <c r="D32" s="53" t="s">
        <v>246</v>
      </c>
      <c r="E32" s="56">
        <v>75.713999999999999</v>
      </c>
      <c r="F32" s="56">
        <v>109.828</v>
      </c>
      <c r="G32" s="189">
        <v>0.22</v>
      </c>
      <c r="H32" s="349"/>
      <c r="I32" s="352"/>
    </row>
    <row r="33" spans="1:9" ht="15" customHeight="1" x14ac:dyDescent="0.2">
      <c r="A33" s="30" t="s">
        <v>290</v>
      </c>
      <c r="B33" s="55">
        <f t="shared" si="2"/>
        <v>530.15</v>
      </c>
      <c r="C33" s="55">
        <v>382.87</v>
      </c>
      <c r="D33" s="190" t="s">
        <v>246</v>
      </c>
      <c r="E33" s="190">
        <v>51.2</v>
      </c>
      <c r="F33" s="55">
        <v>95.44</v>
      </c>
      <c r="G33" s="54">
        <v>0.64</v>
      </c>
      <c r="H33" s="349"/>
      <c r="I33" s="352"/>
    </row>
    <row r="34" spans="1:9" ht="15" customHeight="1" x14ac:dyDescent="0.2">
      <c r="A34" s="27" t="s">
        <v>15</v>
      </c>
      <c r="B34" s="56">
        <f t="shared" si="2"/>
        <v>773.48</v>
      </c>
      <c r="C34" s="56">
        <v>341.43</v>
      </c>
      <c r="D34" s="53">
        <v>0.67</v>
      </c>
      <c r="E34" s="56">
        <v>99.44</v>
      </c>
      <c r="F34" s="56">
        <v>330.31</v>
      </c>
      <c r="G34" s="189">
        <v>1.6300000000000008</v>
      </c>
      <c r="H34" s="349"/>
      <c r="I34" s="352"/>
    </row>
    <row r="35" spans="1:9" ht="15" customHeight="1" x14ac:dyDescent="0.2">
      <c r="A35" s="30" t="s">
        <v>16</v>
      </c>
      <c r="B35" s="55">
        <f t="shared" si="2"/>
        <v>1398.1369999999999</v>
      </c>
      <c r="C35" s="55">
        <v>996.596</v>
      </c>
      <c r="D35" s="54">
        <v>0.67</v>
      </c>
      <c r="E35" s="55">
        <v>92</v>
      </c>
      <c r="F35" s="55">
        <v>307.08099999999996</v>
      </c>
      <c r="G35" s="54">
        <v>1.79</v>
      </c>
      <c r="H35" s="349"/>
      <c r="I35" s="11"/>
    </row>
    <row r="36" spans="1:9" ht="15" customHeight="1" x14ac:dyDescent="0.2">
      <c r="A36" s="27" t="s">
        <v>17</v>
      </c>
      <c r="B36" s="56">
        <f t="shared" si="2"/>
        <v>912.33579999999984</v>
      </c>
      <c r="C36" s="56">
        <v>690.66599999999994</v>
      </c>
      <c r="D36" s="53" t="s">
        <v>246</v>
      </c>
      <c r="E36" s="56">
        <v>45.119799999999998</v>
      </c>
      <c r="F36" s="56">
        <v>176.55</v>
      </c>
      <c r="G36" s="53" t="s">
        <v>246</v>
      </c>
      <c r="H36" s="349"/>
      <c r="I36" s="11"/>
    </row>
    <row r="37" spans="1:9" ht="15" customHeight="1" x14ac:dyDescent="0.2">
      <c r="A37" s="30" t="s">
        <v>18</v>
      </c>
      <c r="B37" s="55">
        <f t="shared" si="2"/>
        <v>620.52699999999993</v>
      </c>
      <c r="C37" s="55">
        <v>456.822</v>
      </c>
      <c r="D37" s="54">
        <v>0.27</v>
      </c>
      <c r="E37" s="55">
        <v>37.774999999999999</v>
      </c>
      <c r="F37" s="55">
        <v>125.07</v>
      </c>
      <c r="G37" s="54">
        <v>0.59</v>
      </c>
      <c r="H37" s="349"/>
      <c r="I37" s="11"/>
    </row>
    <row r="38" spans="1:9" ht="15" customHeight="1" x14ac:dyDescent="0.2">
      <c r="A38" s="27" t="s">
        <v>19</v>
      </c>
      <c r="B38" s="56">
        <f t="shared" si="2"/>
        <v>420.25999999999993</v>
      </c>
      <c r="C38" s="56">
        <v>315.58</v>
      </c>
      <c r="D38" s="53">
        <v>6.14</v>
      </c>
      <c r="E38" s="56">
        <v>52.21</v>
      </c>
      <c r="F38" s="56">
        <v>45.5</v>
      </c>
      <c r="G38" s="53">
        <v>0.83</v>
      </c>
      <c r="H38" s="349"/>
      <c r="I38" s="352"/>
    </row>
    <row r="39" spans="1:9" ht="15" customHeight="1" x14ac:dyDescent="0.2">
      <c r="A39" s="30" t="s">
        <v>20</v>
      </c>
      <c r="B39" s="55">
        <f t="shared" si="2"/>
        <v>597.875</v>
      </c>
      <c r="C39" s="55">
        <v>477.09999999999997</v>
      </c>
      <c r="D39" s="54">
        <v>1.74</v>
      </c>
      <c r="E39" s="55">
        <v>22.595000000000002</v>
      </c>
      <c r="F39" s="55">
        <v>96.44</v>
      </c>
      <c r="G39" s="54" t="s">
        <v>246</v>
      </c>
      <c r="H39" s="349"/>
      <c r="I39" s="352"/>
    </row>
    <row r="40" spans="1:9" ht="15" customHeight="1" x14ac:dyDescent="0.2">
      <c r="A40" s="27" t="s">
        <v>21</v>
      </c>
      <c r="B40" s="56">
        <f t="shared" si="2"/>
        <v>623.57999999999993</v>
      </c>
      <c r="C40" s="56">
        <v>523.05999999999995</v>
      </c>
      <c r="D40" s="53" t="s">
        <v>246</v>
      </c>
      <c r="E40" s="56">
        <v>19.13</v>
      </c>
      <c r="F40" s="56">
        <v>81.260000000000005</v>
      </c>
      <c r="G40" s="53">
        <v>0.13</v>
      </c>
      <c r="H40" s="349"/>
      <c r="I40" s="352"/>
    </row>
    <row r="41" spans="1:9" ht="15" customHeight="1" x14ac:dyDescent="0.2">
      <c r="A41" s="30" t="s">
        <v>22</v>
      </c>
      <c r="B41" s="55">
        <f t="shared" si="2"/>
        <v>286.98899999999998</v>
      </c>
      <c r="C41" s="55">
        <v>197.18599999999998</v>
      </c>
      <c r="D41" s="54" t="s">
        <v>246</v>
      </c>
      <c r="E41" s="55">
        <v>44.852999999999994</v>
      </c>
      <c r="F41" s="55">
        <v>43.27</v>
      </c>
      <c r="G41" s="54">
        <v>1.6800000000000002</v>
      </c>
      <c r="H41" s="349"/>
      <c r="I41" s="352"/>
    </row>
    <row r="42" spans="1:9" ht="15" customHeight="1" x14ac:dyDescent="0.2">
      <c r="A42" s="27" t="s">
        <v>23</v>
      </c>
      <c r="B42" s="56">
        <f t="shared" si="2"/>
        <v>311.35000000000002</v>
      </c>
      <c r="C42" s="56">
        <v>216.45999999999998</v>
      </c>
      <c r="D42" s="53">
        <v>5.09</v>
      </c>
      <c r="E42" s="56">
        <v>79.14</v>
      </c>
      <c r="F42" s="56">
        <v>10.36</v>
      </c>
      <c r="G42" s="53">
        <v>0.30000000000000027</v>
      </c>
      <c r="H42" s="349"/>
      <c r="I42" s="352"/>
    </row>
    <row r="43" spans="1:9" ht="15" customHeight="1" x14ac:dyDescent="0.2">
      <c r="A43" s="30" t="s">
        <v>24</v>
      </c>
      <c r="B43" s="55">
        <f t="shared" si="2"/>
        <v>752.12199999999996</v>
      </c>
      <c r="C43" s="55">
        <v>630.06600000000003</v>
      </c>
      <c r="D43" s="54">
        <v>0.13</v>
      </c>
      <c r="E43" s="55">
        <v>45.386000000000003</v>
      </c>
      <c r="F43" s="55">
        <v>66.53</v>
      </c>
      <c r="G43" s="54">
        <v>10.01</v>
      </c>
      <c r="H43" s="349"/>
      <c r="I43" s="352"/>
    </row>
    <row r="44" spans="1:9" x14ac:dyDescent="0.2">
      <c r="A44" s="37" t="s">
        <v>258</v>
      </c>
      <c r="B44" s="28"/>
      <c r="C44" s="28"/>
      <c r="D44" s="28"/>
      <c r="E44" s="28"/>
      <c r="F44" s="56"/>
      <c r="G44" s="28"/>
      <c r="H44" s="11"/>
      <c r="I44" s="352"/>
    </row>
    <row r="45" spans="1:9" x14ac:dyDescent="0.2">
      <c r="A45" s="37" t="s">
        <v>362</v>
      </c>
      <c r="B45" s="38"/>
      <c r="C45" s="38"/>
      <c r="D45" s="38"/>
      <c r="E45" s="38"/>
      <c r="F45" s="37"/>
      <c r="G45" s="352"/>
      <c r="H45" s="11"/>
      <c r="I45" s="352"/>
    </row>
    <row r="46" spans="1:9" ht="12.75" customHeight="1" x14ac:dyDescent="0.2">
      <c r="A46" s="11"/>
      <c r="B46" s="14"/>
      <c r="C46" s="14"/>
      <c r="D46" s="14"/>
      <c r="E46" s="14"/>
      <c r="F46" s="11"/>
      <c r="G46" s="352"/>
      <c r="H46" s="11"/>
      <c r="I46" s="352"/>
    </row>
  </sheetData>
  <phoneticPr fontId="4" type="noConversion"/>
  <pageMargins left="0.39370078740157477" right="0.39370078740157477" top="0.59055118110236215" bottom="0.59055118110236215" header="0" footer="0"/>
  <pageSetup paperSize="9" scale="76" orientation="landscape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H35"/>
  <sheetViews>
    <sheetView workbookViewId="0"/>
  </sheetViews>
  <sheetFormatPr baseColWidth="10" defaultRowHeight="12.75" x14ac:dyDescent="0.2"/>
  <cols>
    <col min="1" max="1" width="21.42578125" customWidth="1"/>
    <col min="2" max="5" width="11.7109375" style="3" customWidth="1"/>
    <col min="6" max="6" width="11.7109375" customWidth="1"/>
    <col min="7" max="7" width="11.7109375" style="12" customWidth="1"/>
    <col min="8" max="8" width="11.42578125" style="12" customWidth="1"/>
  </cols>
  <sheetData>
    <row r="1" spans="1:8" ht="15.75" customHeight="1" x14ac:dyDescent="0.2">
      <c r="A1" s="24" t="s">
        <v>645</v>
      </c>
      <c r="B1" s="14"/>
      <c r="C1" s="14"/>
      <c r="D1" s="14"/>
      <c r="E1" s="14"/>
      <c r="F1" s="11"/>
      <c r="G1" s="352"/>
      <c r="H1" s="352"/>
    </row>
    <row r="2" spans="1:8" x14ac:dyDescent="0.2">
      <c r="A2" s="11"/>
      <c r="B2" s="356"/>
      <c r="C2" s="356"/>
      <c r="D2" s="356"/>
      <c r="E2" s="356"/>
      <c r="F2" s="356"/>
      <c r="G2" s="356"/>
      <c r="H2" s="352"/>
    </row>
    <row r="3" spans="1:8" s="148" customFormat="1" ht="27" customHeight="1" x14ac:dyDescent="0.2">
      <c r="A3" s="149"/>
      <c r="B3" s="138" t="s">
        <v>0</v>
      </c>
      <c r="C3" s="138" t="s">
        <v>248</v>
      </c>
      <c r="D3" s="138" t="s">
        <v>249</v>
      </c>
      <c r="E3" s="138" t="s">
        <v>306</v>
      </c>
      <c r="F3" s="138" t="s">
        <v>331</v>
      </c>
      <c r="G3" s="138" t="s">
        <v>129</v>
      </c>
      <c r="H3" s="357"/>
    </row>
    <row r="4" spans="1:8" ht="15" customHeight="1" x14ac:dyDescent="0.2">
      <c r="A4" s="197" t="s">
        <v>66</v>
      </c>
      <c r="B4" s="196">
        <v>3937</v>
      </c>
      <c r="C4" s="196">
        <v>1210</v>
      </c>
      <c r="D4" s="196">
        <v>248</v>
      </c>
      <c r="E4" s="196">
        <v>304</v>
      </c>
      <c r="F4" s="196">
        <v>2129</v>
      </c>
      <c r="G4" s="196">
        <v>46</v>
      </c>
      <c r="H4" s="352"/>
    </row>
    <row r="5" spans="1:8" ht="15" customHeight="1" x14ac:dyDescent="0.2">
      <c r="A5" s="30" t="s">
        <v>250</v>
      </c>
      <c r="B5" s="31">
        <v>105</v>
      </c>
      <c r="C5" s="31">
        <v>105</v>
      </c>
      <c r="D5" s="48">
        <v>0</v>
      </c>
      <c r="E5" s="48">
        <v>0</v>
      </c>
      <c r="F5" s="48">
        <v>0</v>
      </c>
      <c r="G5" s="48">
        <v>0</v>
      </c>
      <c r="H5" s="352"/>
    </row>
    <row r="6" spans="1:8" ht="15" customHeight="1" x14ac:dyDescent="0.2">
      <c r="A6" s="27" t="s">
        <v>271</v>
      </c>
      <c r="B6" s="28">
        <v>76</v>
      </c>
      <c r="C6" s="28">
        <v>8</v>
      </c>
      <c r="D6" s="47">
        <v>0</v>
      </c>
      <c r="E6" s="47">
        <v>0</v>
      </c>
      <c r="F6" s="47">
        <v>68</v>
      </c>
      <c r="G6" s="47">
        <v>0</v>
      </c>
      <c r="H6" s="352"/>
    </row>
    <row r="7" spans="1:8" ht="15" customHeight="1" x14ac:dyDescent="0.2">
      <c r="A7" s="30" t="s">
        <v>272</v>
      </c>
      <c r="B7" s="31">
        <v>327</v>
      </c>
      <c r="C7" s="31">
        <v>327</v>
      </c>
      <c r="D7" s="31">
        <v>0</v>
      </c>
      <c r="E7" s="31">
        <v>0</v>
      </c>
      <c r="F7" s="31">
        <v>0</v>
      </c>
      <c r="G7" s="31">
        <v>0</v>
      </c>
      <c r="H7" s="352"/>
    </row>
    <row r="8" spans="1:8" ht="15" customHeight="1" x14ac:dyDescent="0.2">
      <c r="A8" s="27" t="s">
        <v>273</v>
      </c>
      <c r="B8" s="28">
        <v>1842</v>
      </c>
      <c r="C8" s="28">
        <v>29</v>
      </c>
      <c r="D8" s="28">
        <v>48</v>
      </c>
      <c r="E8" s="28">
        <v>46</v>
      </c>
      <c r="F8" s="28">
        <v>1673</v>
      </c>
      <c r="G8" s="28">
        <v>46</v>
      </c>
      <c r="H8" s="352"/>
    </row>
    <row r="9" spans="1:8" ht="15" customHeight="1" x14ac:dyDescent="0.2">
      <c r="A9" s="30" t="s">
        <v>274</v>
      </c>
      <c r="B9" s="31">
        <v>449</v>
      </c>
      <c r="C9" s="31">
        <v>447</v>
      </c>
      <c r="D9" s="31">
        <v>2</v>
      </c>
      <c r="E9" s="31">
        <v>0</v>
      </c>
      <c r="F9" s="31">
        <v>0</v>
      </c>
      <c r="G9" s="31">
        <v>0</v>
      </c>
      <c r="H9" s="352"/>
    </row>
    <row r="10" spans="1:8" ht="15" customHeight="1" x14ac:dyDescent="0.2">
      <c r="A10" s="27" t="s">
        <v>251</v>
      </c>
      <c r="B10" s="28">
        <v>204</v>
      </c>
      <c r="C10" s="28">
        <v>204</v>
      </c>
      <c r="D10" s="28">
        <v>0</v>
      </c>
      <c r="E10" s="28">
        <v>0</v>
      </c>
      <c r="F10" s="28">
        <v>0</v>
      </c>
      <c r="G10" s="28">
        <v>0</v>
      </c>
      <c r="H10" s="352"/>
    </row>
    <row r="11" spans="1:8" ht="15" customHeight="1" x14ac:dyDescent="0.2">
      <c r="A11" s="30" t="s">
        <v>252</v>
      </c>
      <c r="B11" s="31">
        <v>137</v>
      </c>
      <c r="C11" s="31">
        <v>0</v>
      </c>
      <c r="D11" s="31">
        <v>137</v>
      </c>
      <c r="E11" s="31">
        <v>0</v>
      </c>
      <c r="F11" s="31">
        <v>0</v>
      </c>
      <c r="G11" s="31">
        <v>0</v>
      </c>
      <c r="H11" s="352"/>
    </row>
    <row r="12" spans="1:8" ht="15" customHeight="1" x14ac:dyDescent="0.2">
      <c r="A12" s="27" t="s">
        <v>253</v>
      </c>
      <c r="B12" s="28">
        <v>39</v>
      </c>
      <c r="C12" s="28">
        <v>39</v>
      </c>
      <c r="D12" s="28">
        <v>0</v>
      </c>
      <c r="E12" s="28">
        <v>0</v>
      </c>
      <c r="F12" s="28">
        <v>0</v>
      </c>
      <c r="G12" s="28">
        <v>0</v>
      </c>
      <c r="H12" s="352"/>
    </row>
    <row r="13" spans="1:8" ht="15" customHeight="1" x14ac:dyDescent="0.2">
      <c r="A13" s="30" t="s">
        <v>275</v>
      </c>
      <c r="B13" s="31">
        <v>51</v>
      </c>
      <c r="C13" s="31">
        <v>51</v>
      </c>
      <c r="D13" s="31">
        <v>0</v>
      </c>
      <c r="E13" s="31">
        <v>0</v>
      </c>
      <c r="F13" s="31">
        <v>0</v>
      </c>
      <c r="G13" s="31">
        <v>0</v>
      </c>
      <c r="H13" s="352"/>
    </row>
    <row r="14" spans="1:8" ht="15" customHeight="1" x14ac:dyDescent="0.2">
      <c r="A14" s="27" t="s">
        <v>276</v>
      </c>
      <c r="B14" s="28">
        <v>40</v>
      </c>
      <c r="C14" s="28">
        <v>0</v>
      </c>
      <c r="D14" s="28">
        <v>0</v>
      </c>
      <c r="E14" s="28">
        <v>40</v>
      </c>
      <c r="F14" s="28">
        <v>0</v>
      </c>
      <c r="G14" s="28">
        <v>0</v>
      </c>
      <c r="H14" s="352"/>
    </row>
    <row r="15" spans="1:8" ht="15" customHeight="1" x14ac:dyDescent="0.2">
      <c r="A15" s="30" t="s">
        <v>277</v>
      </c>
      <c r="B15" s="31">
        <v>61</v>
      </c>
      <c r="C15" s="31">
        <v>0</v>
      </c>
      <c r="D15" s="31">
        <v>61</v>
      </c>
      <c r="E15" s="31">
        <v>0</v>
      </c>
      <c r="F15" s="31">
        <v>0</v>
      </c>
      <c r="G15" s="31">
        <v>0</v>
      </c>
      <c r="H15" s="352"/>
    </row>
    <row r="16" spans="1:8" ht="15" customHeight="1" x14ac:dyDescent="0.2">
      <c r="A16" s="27" t="s">
        <v>278</v>
      </c>
      <c r="B16" s="28">
        <v>397</v>
      </c>
      <c r="C16" s="28">
        <v>0</v>
      </c>
      <c r="D16" s="28">
        <v>0</v>
      </c>
      <c r="E16" s="28">
        <v>71</v>
      </c>
      <c r="F16" s="28">
        <v>326</v>
      </c>
      <c r="G16" s="28">
        <v>0</v>
      </c>
      <c r="H16" s="352"/>
    </row>
    <row r="17" spans="1:8" ht="15" customHeight="1" x14ac:dyDescent="0.2">
      <c r="A17" s="30" t="s">
        <v>279</v>
      </c>
      <c r="B17" s="31">
        <v>147</v>
      </c>
      <c r="C17" s="31">
        <v>0</v>
      </c>
      <c r="D17" s="31">
        <v>0</v>
      </c>
      <c r="E17" s="31">
        <v>147</v>
      </c>
      <c r="F17" s="31">
        <v>0</v>
      </c>
      <c r="G17" s="31">
        <v>0</v>
      </c>
      <c r="H17" s="352"/>
    </row>
    <row r="18" spans="1:8" ht="15" customHeight="1" x14ac:dyDescent="0.2">
      <c r="A18" s="27" t="s">
        <v>307</v>
      </c>
      <c r="B18" s="28">
        <v>62</v>
      </c>
      <c r="C18" s="28">
        <v>0</v>
      </c>
      <c r="D18" s="28">
        <v>0</v>
      </c>
      <c r="E18" s="28">
        <v>0</v>
      </c>
      <c r="F18" s="28">
        <v>62</v>
      </c>
      <c r="G18" s="28">
        <v>0</v>
      </c>
      <c r="H18" s="352"/>
    </row>
    <row r="19" spans="1:8" ht="15" customHeight="1" x14ac:dyDescent="0.2">
      <c r="A19" s="311" t="s">
        <v>256</v>
      </c>
      <c r="B19" s="309">
        <v>417.79869999999994</v>
      </c>
      <c r="C19" s="309">
        <v>242.36249999999998</v>
      </c>
      <c r="D19" s="310">
        <v>30.91</v>
      </c>
      <c r="E19" s="310">
        <v>14.145</v>
      </c>
      <c r="F19" s="310">
        <v>129.1292</v>
      </c>
      <c r="G19" s="310">
        <v>1.252</v>
      </c>
      <c r="H19" s="352"/>
    </row>
    <row r="20" spans="1:8" ht="15" customHeight="1" x14ac:dyDescent="0.2">
      <c r="A20" s="27" t="s">
        <v>250</v>
      </c>
      <c r="B20" s="53">
        <v>18.11</v>
      </c>
      <c r="C20" s="53">
        <v>18.11</v>
      </c>
      <c r="D20" s="189" t="s">
        <v>246</v>
      </c>
      <c r="E20" s="189" t="s">
        <v>246</v>
      </c>
      <c r="F20" s="189" t="s">
        <v>246</v>
      </c>
      <c r="G20" s="189" t="s">
        <v>246</v>
      </c>
      <c r="H20" s="352"/>
    </row>
    <row r="21" spans="1:8" ht="15" customHeight="1" x14ac:dyDescent="0.2">
      <c r="A21" s="30" t="s">
        <v>271</v>
      </c>
      <c r="B21" s="54">
        <v>6.25</v>
      </c>
      <c r="C21" s="54">
        <v>2.2999999999999998</v>
      </c>
      <c r="D21" s="54" t="s">
        <v>246</v>
      </c>
      <c r="E21" s="54" t="s">
        <v>246</v>
      </c>
      <c r="F21" s="54">
        <v>3.95</v>
      </c>
      <c r="G21" s="54" t="s">
        <v>246</v>
      </c>
      <c r="H21" s="352"/>
    </row>
    <row r="22" spans="1:8" ht="15" customHeight="1" x14ac:dyDescent="0.2">
      <c r="A22" s="27" t="s">
        <v>272</v>
      </c>
      <c r="B22" s="53">
        <v>51.15</v>
      </c>
      <c r="C22" s="53">
        <v>51.15</v>
      </c>
      <c r="D22" s="53" t="s">
        <v>246</v>
      </c>
      <c r="E22" s="53" t="s">
        <v>246</v>
      </c>
      <c r="F22" s="53" t="s">
        <v>246</v>
      </c>
      <c r="G22" s="53" t="s">
        <v>246</v>
      </c>
      <c r="H22" s="352"/>
    </row>
    <row r="23" spans="1:8" ht="15" customHeight="1" x14ac:dyDescent="0.2">
      <c r="A23" s="30" t="s">
        <v>273</v>
      </c>
      <c r="B23" s="54">
        <v>124.00369999999999</v>
      </c>
      <c r="C23" s="54">
        <v>13.052499999999998</v>
      </c>
      <c r="D23" s="54">
        <v>6</v>
      </c>
      <c r="E23" s="54">
        <v>2.02</v>
      </c>
      <c r="F23" s="54">
        <v>101.67920000000001</v>
      </c>
      <c r="G23" s="54">
        <v>1.252</v>
      </c>
      <c r="H23" s="352"/>
    </row>
    <row r="24" spans="1:8" ht="15" customHeight="1" x14ac:dyDescent="0.2">
      <c r="A24" s="27" t="s">
        <v>274</v>
      </c>
      <c r="B24" s="53">
        <v>50.059999999999995</v>
      </c>
      <c r="C24" s="53">
        <v>49.9</v>
      </c>
      <c r="D24" s="53">
        <v>0.16</v>
      </c>
      <c r="E24" s="53" t="s">
        <v>246</v>
      </c>
      <c r="F24" s="53" t="s">
        <v>246</v>
      </c>
      <c r="G24" s="53" t="s">
        <v>246</v>
      </c>
      <c r="H24" s="352"/>
    </row>
    <row r="25" spans="1:8" ht="15" customHeight="1" x14ac:dyDescent="0.2">
      <c r="A25" s="30" t="s">
        <v>251</v>
      </c>
      <c r="B25" s="54">
        <v>51</v>
      </c>
      <c r="C25" s="54">
        <v>51</v>
      </c>
      <c r="D25" s="54" t="s">
        <v>246</v>
      </c>
      <c r="E25" s="54" t="s">
        <v>246</v>
      </c>
      <c r="F25" s="54" t="s">
        <v>246</v>
      </c>
      <c r="G25" s="54" t="s">
        <v>246</v>
      </c>
      <c r="H25" s="352"/>
    </row>
    <row r="26" spans="1:8" ht="15" customHeight="1" x14ac:dyDescent="0.2">
      <c r="A26" s="27" t="s">
        <v>252</v>
      </c>
      <c r="B26" s="53">
        <v>17.13</v>
      </c>
      <c r="C26" s="53" t="s">
        <v>246</v>
      </c>
      <c r="D26" s="53">
        <v>17.13</v>
      </c>
      <c r="E26" s="53" t="s">
        <v>246</v>
      </c>
      <c r="F26" s="53" t="s">
        <v>246</v>
      </c>
      <c r="G26" s="53" t="s">
        <v>246</v>
      </c>
      <c r="H26" s="352"/>
    </row>
    <row r="27" spans="1:8" ht="15" customHeight="1" x14ac:dyDescent="0.2">
      <c r="A27" s="30" t="s">
        <v>253</v>
      </c>
      <c r="B27" s="54">
        <v>5.85</v>
      </c>
      <c r="C27" s="54">
        <v>5.85</v>
      </c>
      <c r="D27" s="54" t="s">
        <v>246</v>
      </c>
      <c r="E27" s="54" t="s">
        <v>246</v>
      </c>
      <c r="F27" s="54" t="s">
        <v>246</v>
      </c>
      <c r="G27" s="54" t="s">
        <v>246</v>
      </c>
      <c r="H27" s="352"/>
    </row>
    <row r="28" spans="1:8" ht="15" customHeight="1" x14ac:dyDescent="0.2">
      <c r="A28" s="27" t="s">
        <v>275</v>
      </c>
      <c r="B28" s="53">
        <v>51</v>
      </c>
      <c r="C28" s="53">
        <v>51</v>
      </c>
      <c r="D28" s="53" t="s">
        <v>246</v>
      </c>
      <c r="E28" s="53" t="s">
        <v>246</v>
      </c>
      <c r="F28" s="53" t="s">
        <v>246</v>
      </c>
      <c r="G28" s="53" t="s">
        <v>246</v>
      </c>
      <c r="H28" s="352"/>
    </row>
    <row r="29" spans="1:8" ht="15" customHeight="1" x14ac:dyDescent="0.2">
      <c r="A29" s="30" t="s">
        <v>276</v>
      </c>
      <c r="B29" s="54">
        <v>2.2000000000000002</v>
      </c>
      <c r="C29" s="54" t="s">
        <v>246</v>
      </c>
      <c r="D29" s="54" t="s">
        <v>246</v>
      </c>
      <c r="E29" s="54">
        <v>2.2000000000000002</v>
      </c>
      <c r="F29" s="54" t="s">
        <v>246</v>
      </c>
      <c r="G29" s="54" t="s">
        <v>246</v>
      </c>
      <c r="H29" s="352"/>
    </row>
    <row r="30" spans="1:8" ht="15" customHeight="1" x14ac:dyDescent="0.2">
      <c r="A30" s="27" t="s">
        <v>277</v>
      </c>
      <c r="B30" s="53">
        <v>7.62</v>
      </c>
      <c r="C30" s="53" t="s">
        <v>246</v>
      </c>
      <c r="D30" s="53">
        <v>7.62</v>
      </c>
      <c r="E30" s="53" t="s">
        <v>246</v>
      </c>
      <c r="F30" s="53" t="s">
        <v>246</v>
      </c>
      <c r="G30" s="53" t="s">
        <v>246</v>
      </c>
      <c r="H30" s="352"/>
    </row>
    <row r="31" spans="1:8" ht="15" customHeight="1" x14ac:dyDescent="0.2">
      <c r="A31" s="30" t="s">
        <v>278</v>
      </c>
      <c r="B31" s="54">
        <v>19.135000000000002</v>
      </c>
      <c r="C31" s="54" t="s">
        <v>246</v>
      </c>
      <c r="D31" s="54" t="s">
        <v>246</v>
      </c>
      <c r="E31" s="54">
        <v>1.835</v>
      </c>
      <c r="F31" s="54">
        <v>17.3</v>
      </c>
      <c r="G31" s="54" t="s">
        <v>246</v>
      </c>
      <c r="H31" s="352"/>
    </row>
    <row r="32" spans="1:8" ht="15" customHeight="1" x14ac:dyDescent="0.2">
      <c r="A32" s="27" t="s">
        <v>279</v>
      </c>
      <c r="B32" s="53">
        <v>8.09</v>
      </c>
      <c r="C32" s="53" t="s">
        <v>246</v>
      </c>
      <c r="D32" s="53" t="s">
        <v>246</v>
      </c>
      <c r="E32" s="53">
        <v>8.09</v>
      </c>
      <c r="F32" s="53" t="s">
        <v>246</v>
      </c>
      <c r="G32" s="53" t="s">
        <v>246</v>
      </c>
      <c r="H32" s="352"/>
    </row>
    <row r="33" spans="1:8" ht="15" customHeight="1" x14ac:dyDescent="0.2">
      <c r="A33" s="30" t="s">
        <v>307</v>
      </c>
      <c r="B33" s="54">
        <v>6.2</v>
      </c>
      <c r="C33" s="54" t="s">
        <v>246</v>
      </c>
      <c r="D33" s="54" t="s">
        <v>246</v>
      </c>
      <c r="E33" s="54" t="s">
        <v>246</v>
      </c>
      <c r="F33" s="54">
        <v>6.2</v>
      </c>
      <c r="G33" s="54" t="s">
        <v>246</v>
      </c>
      <c r="H33" s="352"/>
    </row>
    <row r="34" spans="1:8" x14ac:dyDescent="0.2">
      <c r="A34" s="37" t="s">
        <v>258</v>
      </c>
      <c r="B34" s="38"/>
      <c r="C34" s="38"/>
      <c r="D34" s="38"/>
      <c r="E34" s="38"/>
      <c r="F34" s="37"/>
      <c r="G34" s="352"/>
      <c r="H34" s="352"/>
    </row>
    <row r="35" spans="1:8" x14ac:dyDescent="0.2">
      <c r="A35" s="37" t="s">
        <v>362</v>
      </c>
      <c r="B35" s="14"/>
      <c r="C35" s="14"/>
      <c r="D35" s="14"/>
      <c r="E35" s="14"/>
      <c r="F35" s="11"/>
      <c r="G35" s="352"/>
      <c r="H35" s="352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4294967293" verticalDpi="2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E39"/>
  <sheetViews>
    <sheetView workbookViewId="0"/>
  </sheetViews>
  <sheetFormatPr baseColWidth="10" defaultRowHeight="12.75" x14ac:dyDescent="0.2"/>
  <cols>
    <col min="1" max="1" width="13.28515625" customWidth="1"/>
    <col min="2" max="2" width="17.28515625" style="3" customWidth="1"/>
    <col min="3" max="3" width="14.140625" customWidth="1"/>
    <col min="4" max="4" width="12.42578125" customWidth="1"/>
    <col min="5" max="5" width="2.85546875" style="135" customWidth="1"/>
  </cols>
  <sheetData>
    <row r="1" spans="1:5" ht="15.75" customHeight="1" x14ac:dyDescent="0.2">
      <c r="A1" s="24" t="s">
        <v>644</v>
      </c>
      <c r="B1" s="14"/>
      <c r="C1" s="11"/>
      <c r="D1" s="11"/>
      <c r="E1" s="36"/>
    </row>
    <row r="2" spans="1:5" x14ac:dyDescent="0.2">
      <c r="A2" s="11"/>
      <c r="B2" s="14"/>
      <c r="C2" s="11"/>
      <c r="D2" s="11"/>
      <c r="E2" s="36"/>
    </row>
    <row r="3" spans="1:5" ht="26.25" customHeight="1" x14ac:dyDescent="0.2">
      <c r="A3" s="25"/>
      <c r="B3" s="321" t="s">
        <v>154</v>
      </c>
      <c r="C3" s="39" t="s">
        <v>75</v>
      </c>
      <c r="D3" s="321" t="s">
        <v>242</v>
      </c>
      <c r="E3" s="164"/>
    </row>
    <row r="4" spans="1:5" ht="15" customHeight="1" x14ac:dyDescent="0.2">
      <c r="A4" s="197" t="s">
        <v>0</v>
      </c>
      <c r="B4" s="196">
        <f>SUM(B5:B16)</f>
        <v>33051651.760000002</v>
      </c>
      <c r="C4" s="198">
        <f>SUM(C5:C16)</f>
        <v>3870494.6876999992</v>
      </c>
      <c r="D4" s="199">
        <f>C4/B4*100</f>
        <v>11.710442539468408</v>
      </c>
      <c r="E4" s="53"/>
    </row>
    <row r="5" spans="1:5" ht="15" customHeight="1" x14ac:dyDescent="0.2">
      <c r="A5" s="30" t="s">
        <v>2</v>
      </c>
      <c r="B5" s="31">
        <v>2972316</v>
      </c>
      <c r="C5" s="55">
        <v>366963.43999999989</v>
      </c>
      <c r="D5" s="55">
        <f t="shared" ref="D5:D16" si="0">C5/B5*100</f>
        <v>12.346043960332612</v>
      </c>
      <c r="E5" s="56"/>
    </row>
    <row r="6" spans="1:5" ht="15" customHeight="1" x14ac:dyDescent="0.2">
      <c r="A6" s="27" t="s">
        <v>3</v>
      </c>
      <c r="B6" s="28">
        <v>3018896</v>
      </c>
      <c r="C6" s="56">
        <v>368917.85590000037</v>
      </c>
      <c r="D6" s="56">
        <f t="shared" si="0"/>
        <v>12.220290327987463</v>
      </c>
      <c r="E6" s="56"/>
    </row>
    <row r="7" spans="1:5" ht="15" customHeight="1" x14ac:dyDescent="0.2">
      <c r="A7" s="30" t="s">
        <v>4</v>
      </c>
      <c r="B7" s="31">
        <v>1722718</v>
      </c>
      <c r="C7" s="55">
        <v>210174.71309999994</v>
      </c>
      <c r="D7" s="55">
        <f t="shared" si="0"/>
        <v>12.200180940815615</v>
      </c>
      <c r="E7" s="56"/>
    </row>
    <row r="8" spans="1:5" ht="15" customHeight="1" x14ac:dyDescent="0.2">
      <c r="A8" s="27" t="s">
        <v>5</v>
      </c>
      <c r="B8" s="28">
        <v>3438239</v>
      </c>
      <c r="C8" s="56">
        <v>429991.56529999961</v>
      </c>
      <c r="D8" s="56">
        <f t="shared" si="0"/>
        <v>12.506156939642638</v>
      </c>
      <c r="E8" s="56"/>
    </row>
    <row r="9" spans="1:5" ht="15" customHeight="1" x14ac:dyDescent="0.2">
      <c r="A9" s="30" t="s">
        <v>6</v>
      </c>
      <c r="B9" s="31">
        <v>2641214</v>
      </c>
      <c r="C9" s="55">
        <v>312337.3968000001</v>
      </c>
      <c r="D9" s="55">
        <f t="shared" si="0"/>
        <v>11.825524050682757</v>
      </c>
      <c r="E9" s="56"/>
    </row>
    <row r="10" spans="1:5" ht="15" customHeight="1" x14ac:dyDescent="0.2">
      <c r="A10" s="27" t="s">
        <v>7</v>
      </c>
      <c r="B10" s="28">
        <v>2276772</v>
      </c>
      <c r="C10" s="56">
        <v>277996.07219999994</v>
      </c>
      <c r="D10" s="56">
        <f t="shared" si="0"/>
        <v>12.210097111173186</v>
      </c>
      <c r="E10" s="56"/>
    </row>
    <row r="11" spans="1:5" ht="15" customHeight="1" x14ac:dyDescent="0.2">
      <c r="A11" s="30" t="s">
        <v>8</v>
      </c>
      <c r="B11" s="31">
        <v>2143960</v>
      </c>
      <c r="C11" s="55">
        <v>252227.94850000003</v>
      </c>
      <c r="D11" s="55">
        <f t="shared" si="0"/>
        <v>11.764582758073846</v>
      </c>
      <c r="E11" s="56"/>
    </row>
    <row r="12" spans="1:5" ht="15" customHeight="1" x14ac:dyDescent="0.2">
      <c r="A12" s="27" t="s">
        <v>9</v>
      </c>
      <c r="B12" s="28">
        <v>2251280</v>
      </c>
      <c r="C12" s="56">
        <v>288454.47729999968</v>
      </c>
      <c r="D12" s="56">
        <f t="shared" si="0"/>
        <v>12.812909869052259</v>
      </c>
      <c r="E12" s="56"/>
    </row>
    <row r="13" spans="1:5" ht="15" customHeight="1" x14ac:dyDescent="0.2">
      <c r="A13" s="30" t="s">
        <v>10</v>
      </c>
      <c r="B13" s="31">
        <v>2702169</v>
      </c>
      <c r="C13" s="55">
        <v>307252.39599999983</v>
      </c>
      <c r="D13" s="55">
        <f t="shared" si="0"/>
        <v>11.370584001222715</v>
      </c>
      <c r="E13" s="56"/>
    </row>
    <row r="14" spans="1:5" ht="15" customHeight="1" x14ac:dyDescent="0.2">
      <c r="A14" s="27" t="s">
        <v>11</v>
      </c>
      <c r="B14" s="28">
        <v>2997966</v>
      </c>
      <c r="C14" s="56">
        <v>335947.52180000028</v>
      </c>
      <c r="D14" s="56">
        <f t="shared" si="0"/>
        <v>11.205848291808522</v>
      </c>
      <c r="E14" s="56"/>
    </row>
    <row r="15" spans="1:5" ht="15" customHeight="1" x14ac:dyDescent="0.2">
      <c r="A15" s="30" t="s">
        <v>12</v>
      </c>
      <c r="B15" s="31">
        <v>3277768.7600000002</v>
      </c>
      <c r="C15" s="55">
        <v>330690.3743000002</v>
      </c>
      <c r="D15" s="55">
        <f t="shared" si="0"/>
        <v>10.088886633357266</v>
      </c>
      <c r="E15" s="56"/>
    </row>
    <row r="16" spans="1:5" ht="15" customHeight="1" x14ac:dyDescent="0.2">
      <c r="A16" s="27" t="s">
        <v>13</v>
      </c>
      <c r="B16" s="28">
        <v>3608353</v>
      </c>
      <c r="C16" s="56">
        <v>389540.92649999971</v>
      </c>
      <c r="D16" s="56">
        <f t="shared" si="0"/>
        <v>10.795532657143015</v>
      </c>
      <c r="E16" s="56"/>
    </row>
    <row r="17" spans="1:5" ht="12.75" customHeight="1" x14ac:dyDescent="0.2">
      <c r="A17" s="37" t="s">
        <v>364</v>
      </c>
      <c r="B17" s="38"/>
      <c r="C17" s="37"/>
      <c r="D17" s="11"/>
      <c r="E17" s="36"/>
    </row>
    <row r="18" spans="1:5" x14ac:dyDescent="0.2">
      <c r="A18" s="11"/>
      <c r="B18" s="14"/>
      <c r="C18" s="11"/>
      <c r="D18" s="11"/>
      <c r="E18" s="36"/>
    </row>
    <row r="19" spans="1:5" x14ac:dyDescent="0.2">
      <c r="A19" s="11"/>
      <c r="B19" s="14"/>
      <c r="C19" s="11"/>
      <c r="D19" s="11"/>
      <c r="E19" s="36"/>
    </row>
    <row r="20" spans="1:5" x14ac:dyDescent="0.2">
      <c r="A20" s="11"/>
      <c r="B20" s="14"/>
      <c r="C20" s="11"/>
      <c r="D20" s="11"/>
      <c r="E20" s="36"/>
    </row>
    <row r="21" spans="1:5" ht="15" x14ac:dyDescent="0.25">
      <c r="A21" s="11"/>
      <c r="B21" s="358"/>
      <c r="C21" s="11"/>
      <c r="D21" s="11"/>
      <c r="E21" s="36"/>
    </row>
    <row r="22" spans="1:5" ht="15" x14ac:dyDescent="0.25">
      <c r="A22" s="11"/>
      <c r="B22" s="358"/>
      <c r="C22" s="11"/>
      <c r="D22" s="11"/>
      <c r="E22" s="36"/>
    </row>
    <row r="23" spans="1:5" ht="15" x14ac:dyDescent="0.25">
      <c r="A23" s="11"/>
      <c r="B23" s="358"/>
      <c r="C23" s="11"/>
      <c r="D23" s="11"/>
      <c r="E23" s="36"/>
    </row>
    <row r="24" spans="1:5" ht="15" x14ac:dyDescent="0.25">
      <c r="A24" s="11"/>
      <c r="B24" s="358"/>
      <c r="C24" s="353"/>
      <c r="D24" s="11"/>
      <c r="E24" s="36"/>
    </row>
    <row r="25" spans="1:5" ht="15" x14ac:dyDescent="0.25">
      <c r="A25" s="11"/>
      <c r="B25" s="358"/>
      <c r="C25" s="353"/>
      <c r="D25" s="11"/>
      <c r="E25" s="36"/>
    </row>
    <row r="26" spans="1:5" ht="15" x14ac:dyDescent="0.25">
      <c r="A26" s="11"/>
      <c r="B26" s="358"/>
      <c r="C26" s="353"/>
      <c r="D26" s="11"/>
      <c r="E26" s="36"/>
    </row>
    <row r="27" spans="1:5" ht="15" x14ac:dyDescent="0.25">
      <c r="A27" s="11"/>
      <c r="B27" s="358"/>
      <c r="C27" s="353"/>
      <c r="D27" s="11"/>
      <c r="E27" s="36"/>
    </row>
    <row r="28" spans="1:5" ht="15" x14ac:dyDescent="0.25">
      <c r="A28" s="11"/>
      <c r="B28" s="358"/>
      <c r="C28" s="353"/>
      <c r="D28" s="11"/>
      <c r="E28" s="36"/>
    </row>
    <row r="29" spans="1:5" ht="15" x14ac:dyDescent="0.25">
      <c r="A29" s="11"/>
      <c r="B29" s="358"/>
      <c r="C29" s="353"/>
      <c r="D29" s="11"/>
      <c r="E29" s="36"/>
    </row>
    <row r="30" spans="1:5" ht="15" x14ac:dyDescent="0.25">
      <c r="A30" s="11"/>
      <c r="B30" s="358"/>
      <c r="C30" s="353"/>
      <c r="D30" s="11"/>
      <c r="E30" s="36"/>
    </row>
    <row r="31" spans="1:5" ht="15" x14ac:dyDescent="0.25">
      <c r="A31" s="11"/>
      <c r="B31" s="358"/>
      <c r="C31" s="353"/>
      <c r="D31" s="11"/>
      <c r="E31" s="36"/>
    </row>
    <row r="32" spans="1:5" ht="15" x14ac:dyDescent="0.25">
      <c r="A32" s="11"/>
      <c r="B32" s="358"/>
      <c r="C32" s="353"/>
      <c r="D32" s="11"/>
      <c r="E32" s="36"/>
    </row>
    <row r="33" spans="1:5" ht="15" x14ac:dyDescent="0.25">
      <c r="A33" s="11"/>
      <c r="B33" s="358"/>
      <c r="C33" s="353"/>
      <c r="D33" s="11"/>
      <c r="E33" s="36"/>
    </row>
    <row r="34" spans="1:5" ht="15" x14ac:dyDescent="0.25">
      <c r="A34" s="11"/>
      <c r="B34" s="358"/>
      <c r="C34" s="353"/>
      <c r="D34" s="11"/>
      <c r="E34" s="36"/>
    </row>
    <row r="35" spans="1:5" ht="15" x14ac:dyDescent="0.25">
      <c r="A35" s="11"/>
      <c r="B35" s="358"/>
      <c r="C35" s="353"/>
      <c r="D35" s="11"/>
      <c r="E35" s="36"/>
    </row>
    <row r="36" spans="1:5" ht="15" x14ac:dyDescent="0.25">
      <c r="A36" s="11"/>
      <c r="B36" s="358"/>
      <c r="C36" s="11"/>
      <c r="D36" s="11"/>
      <c r="E36" s="36"/>
    </row>
    <row r="37" spans="1:5" ht="15" x14ac:dyDescent="0.25">
      <c r="A37" s="11"/>
      <c r="B37" s="358"/>
      <c r="C37" s="11"/>
      <c r="D37" s="11"/>
      <c r="E37" s="36"/>
    </row>
    <row r="38" spans="1:5" ht="15" x14ac:dyDescent="0.25">
      <c r="A38" s="11"/>
      <c r="B38" s="358"/>
      <c r="C38" s="11"/>
      <c r="D38" s="11"/>
      <c r="E38" s="36"/>
    </row>
    <row r="39" spans="1:5" ht="15" x14ac:dyDescent="0.25">
      <c r="A39" s="11"/>
      <c r="B39" s="358"/>
      <c r="C39" s="11"/>
      <c r="D39" s="11"/>
      <c r="E39" s="3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C5:E16"/>
  <sheetViews>
    <sheetView workbookViewId="0"/>
  </sheetViews>
  <sheetFormatPr baseColWidth="10" defaultColWidth="11.42578125" defaultRowHeight="12.75" x14ac:dyDescent="0.2"/>
  <cols>
    <col min="1" max="1" width="5.5703125" style="18" customWidth="1"/>
    <col min="2" max="2" width="75.7109375" style="18" customWidth="1"/>
    <col min="3" max="3" width="5.5703125" style="18" customWidth="1"/>
    <col min="4" max="16384" width="11.42578125" style="18"/>
  </cols>
  <sheetData>
    <row r="5" spans="3:5" x14ac:dyDescent="0.2">
      <c r="C5" s="112"/>
      <c r="D5" s="122"/>
      <c r="E5" s="113"/>
    </row>
    <row r="6" spans="3:5" x14ac:dyDescent="0.2">
      <c r="C6" s="112"/>
      <c r="D6" s="122"/>
      <c r="E6" s="113"/>
    </row>
    <row r="7" spans="3:5" x14ac:dyDescent="0.2">
      <c r="C7" s="112"/>
      <c r="D7" s="122"/>
      <c r="E7" s="113"/>
    </row>
    <row r="8" spans="3:5" x14ac:dyDescent="0.2">
      <c r="C8" s="112"/>
      <c r="D8" s="122"/>
      <c r="E8" s="113"/>
    </row>
    <row r="9" spans="3:5" x14ac:dyDescent="0.2">
      <c r="C9" s="112"/>
      <c r="D9" s="122"/>
      <c r="E9" s="113"/>
    </row>
    <row r="10" spans="3:5" x14ac:dyDescent="0.2">
      <c r="C10" s="112"/>
      <c r="D10" s="122"/>
      <c r="E10" s="113"/>
    </row>
    <row r="11" spans="3:5" x14ac:dyDescent="0.2">
      <c r="C11" s="112"/>
      <c r="D11" s="122"/>
      <c r="E11" s="113"/>
    </row>
    <row r="12" spans="3:5" x14ac:dyDescent="0.2">
      <c r="C12" s="112"/>
      <c r="D12" s="122"/>
      <c r="E12" s="113"/>
    </row>
    <row r="13" spans="3:5" x14ac:dyDescent="0.2">
      <c r="C13" s="112"/>
      <c r="D13" s="122"/>
      <c r="E13" s="113"/>
    </row>
    <row r="14" spans="3:5" x14ac:dyDescent="0.2">
      <c r="C14" s="112"/>
      <c r="D14" s="122"/>
      <c r="E14" s="113"/>
    </row>
    <row r="15" spans="3:5" x14ac:dyDescent="0.2">
      <c r="C15" s="112"/>
      <c r="D15" s="122"/>
      <c r="E15" s="113"/>
    </row>
    <row r="16" spans="3:5" x14ac:dyDescent="0.2">
      <c r="C16" s="112"/>
      <c r="D16" s="122"/>
      <c r="E16" s="113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26"/>
  <sheetViews>
    <sheetView workbookViewId="0"/>
  </sheetViews>
  <sheetFormatPr baseColWidth="10" defaultColWidth="11.42578125" defaultRowHeight="12.75" x14ac:dyDescent="0.2"/>
  <cols>
    <col min="1" max="1" width="54.28515625" style="11" customWidth="1"/>
    <col min="2" max="2" width="13.5703125" style="14" customWidth="1"/>
    <col min="3" max="16384" width="11.42578125" style="11"/>
  </cols>
  <sheetData>
    <row r="1" spans="1:2" ht="15.75" customHeight="1" x14ac:dyDescent="0.2">
      <c r="A1" s="24" t="s">
        <v>518</v>
      </c>
      <c r="B1" s="11"/>
    </row>
    <row r="3" spans="1:2" ht="19.350000000000001" customHeight="1" x14ac:dyDescent="0.2">
      <c r="A3" s="25" t="s">
        <v>197</v>
      </c>
      <c r="B3" s="26" t="s">
        <v>0</v>
      </c>
    </row>
    <row r="4" spans="1:2" ht="15" customHeight="1" x14ac:dyDescent="0.2">
      <c r="A4" s="36" t="s">
        <v>0</v>
      </c>
      <c r="B4" s="28"/>
    </row>
    <row r="5" spans="1:2" ht="15" customHeight="1" x14ac:dyDescent="0.2">
      <c r="A5" s="30" t="s">
        <v>171</v>
      </c>
      <c r="B5" s="54">
        <v>70.64</v>
      </c>
    </row>
    <row r="6" spans="1:2" ht="15" customHeight="1" x14ac:dyDescent="0.2">
      <c r="A6" s="27" t="s">
        <v>82</v>
      </c>
      <c r="B6" s="53">
        <v>1175.7359999999999</v>
      </c>
    </row>
    <row r="7" spans="1:2" ht="15" customHeight="1" x14ac:dyDescent="0.2">
      <c r="A7" s="30" t="s">
        <v>648</v>
      </c>
      <c r="B7" s="54">
        <v>143.89400000000001</v>
      </c>
    </row>
    <row r="8" spans="1:2" ht="19.350000000000001" customHeight="1" x14ac:dyDescent="0.2">
      <c r="A8" s="25" t="s">
        <v>654</v>
      </c>
      <c r="B8" s="26" t="s">
        <v>0</v>
      </c>
    </row>
    <row r="9" spans="1:2" ht="15" customHeight="1" x14ac:dyDescent="0.2">
      <c r="A9" s="323" t="s">
        <v>303</v>
      </c>
      <c r="B9" s="29">
        <v>4697.0150000000003</v>
      </c>
    </row>
    <row r="10" spans="1:2" ht="15" customHeight="1" x14ac:dyDescent="0.2">
      <c r="A10" s="158" t="s">
        <v>649</v>
      </c>
      <c r="B10" s="32">
        <v>97968.091</v>
      </c>
    </row>
    <row r="11" spans="1:2" ht="15" customHeight="1" x14ac:dyDescent="0.2">
      <c r="A11" s="27" t="s">
        <v>187</v>
      </c>
      <c r="B11" s="29"/>
    </row>
    <row r="12" spans="1:2" ht="15" customHeight="1" x14ac:dyDescent="0.2">
      <c r="A12" s="106" t="s">
        <v>651</v>
      </c>
      <c r="B12" s="32">
        <v>51389.849000000002</v>
      </c>
    </row>
    <row r="13" spans="1:2" ht="15" customHeight="1" x14ac:dyDescent="0.2">
      <c r="A13" s="107" t="s">
        <v>650</v>
      </c>
      <c r="B13" s="29">
        <v>46578.241999999998</v>
      </c>
    </row>
    <row r="14" spans="1:2" ht="15" customHeight="1" x14ac:dyDescent="0.2">
      <c r="A14" s="50" t="s">
        <v>652</v>
      </c>
      <c r="B14" s="32">
        <v>11712.919</v>
      </c>
    </row>
    <row r="15" spans="1:2" ht="15" customHeight="1" x14ac:dyDescent="0.2">
      <c r="A15" s="27" t="s">
        <v>304</v>
      </c>
      <c r="B15" s="29">
        <v>41575.817999999999</v>
      </c>
    </row>
    <row r="16" spans="1:2" ht="15" customHeight="1" x14ac:dyDescent="0.2">
      <c r="A16" s="30" t="s">
        <v>655</v>
      </c>
      <c r="B16" s="32">
        <v>45111.285000000003</v>
      </c>
    </row>
    <row r="17" spans="1:2" ht="19.350000000000001" customHeight="1" x14ac:dyDescent="0.2">
      <c r="A17" s="25" t="s">
        <v>653</v>
      </c>
      <c r="B17" s="26" t="s">
        <v>0</v>
      </c>
    </row>
    <row r="18" spans="1:2" ht="15" customHeight="1" x14ac:dyDescent="0.2">
      <c r="A18" s="36" t="s">
        <v>243</v>
      </c>
      <c r="B18" s="28">
        <v>443134</v>
      </c>
    </row>
    <row r="19" spans="1:2" ht="15" customHeight="1" x14ac:dyDescent="0.2">
      <c r="A19" s="30" t="s">
        <v>80</v>
      </c>
      <c r="B19" s="31">
        <v>392497</v>
      </c>
    </row>
    <row r="20" spans="1:2" ht="15" customHeight="1" x14ac:dyDescent="0.2">
      <c r="A20" s="27" t="s">
        <v>81</v>
      </c>
      <c r="B20" s="28">
        <v>48468</v>
      </c>
    </row>
    <row r="21" spans="1:2" ht="15" customHeight="1" x14ac:dyDescent="0.2">
      <c r="A21" s="30" t="s">
        <v>186</v>
      </c>
      <c r="B21" s="31">
        <v>2169</v>
      </c>
    </row>
    <row r="22" spans="1:2" ht="15" customHeight="1" x14ac:dyDescent="0.2">
      <c r="A22" s="323" t="s">
        <v>304</v>
      </c>
      <c r="B22" s="29">
        <v>41575.817999999999</v>
      </c>
    </row>
    <row r="23" spans="1:2" ht="15" customHeight="1" x14ac:dyDescent="0.2">
      <c r="A23" s="30" t="s">
        <v>80</v>
      </c>
      <c r="B23" s="32">
        <v>30052.323</v>
      </c>
    </row>
    <row r="24" spans="1:2" ht="15" customHeight="1" x14ac:dyDescent="0.2">
      <c r="A24" s="27" t="s">
        <v>81</v>
      </c>
      <c r="B24" s="29">
        <v>7816.7120000000004</v>
      </c>
    </row>
    <row r="25" spans="1:2" ht="15" customHeight="1" x14ac:dyDescent="0.2">
      <c r="A25" s="30" t="s">
        <v>186</v>
      </c>
      <c r="B25" s="32">
        <v>3706.7829999999999</v>
      </c>
    </row>
    <row r="26" spans="1:2" x14ac:dyDescent="0.2">
      <c r="A26" s="37" t="s">
        <v>218</v>
      </c>
      <c r="B26" s="134"/>
    </row>
  </sheetData>
  <phoneticPr fontId="0" type="noConversion"/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E30"/>
  <sheetViews>
    <sheetView workbookViewId="0"/>
  </sheetViews>
  <sheetFormatPr baseColWidth="10" defaultRowHeight="12.75" x14ac:dyDescent="0.2"/>
  <cols>
    <col min="2" max="2" width="18.5703125" customWidth="1"/>
    <col min="3" max="3" width="17.7109375" customWidth="1"/>
  </cols>
  <sheetData>
    <row r="1" spans="1:5" ht="15.75" customHeight="1" x14ac:dyDescent="0.2">
      <c r="A1" s="24" t="s">
        <v>643</v>
      </c>
      <c r="B1" s="24"/>
      <c r="C1" s="11"/>
      <c r="D1" s="11"/>
      <c r="E1" s="11"/>
    </row>
    <row r="2" spans="1:5" x14ac:dyDescent="0.2">
      <c r="A2" s="188"/>
      <c r="B2" s="11"/>
      <c r="C2" s="11"/>
      <c r="D2" s="11"/>
      <c r="E2" s="11"/>
    </row>
    <row r="3" spans="1:5" ht="18.75" customHeight="1" x14ac:dyDescent="0.2">
      <c r="A3" s="25"/>
      <c r="B3" s="321" t="s">
        <v>268</v>
      </c>
      <c r="C3" s="39" t="s">
        <v>196</v>
      </c>
      <c r="D3" s="11"/>
      <c r="E3" s="11"/>
    </row>
    <row r="4" spans="1:5" ht="15" customHeight="1" x14ac:dyDescent="0.2">
      <c r="A4" s="197" t="s">
        <v>0</v>
      </c>
      <c r="B4" s="205" t="s">
        <v>551</v>
      </c>
      <c r="C4" s="206" t="s">
        <v>552</v>
      </c>
      <c r="D4" s="359"/>
      <c r="E4" s="359"/>
    </row>
    <row r="5" spans="1:5" ht="15" customHeight="1" x14ac:dyDescent="0.2">
      <c r="A5" s="30" t="s">
        <v>2</v>
      </c>
      <c r="B5" s="57" t="s">
        <v>553</v>
      </c>
      <c r="C5" s="111" t="s">
        <v>554</v>
      </c>
      <c r="D5" s="360"/>
      <c r="E5" s="360"/>
    </row>
    <row r="6" spans="1:5" ht="15" customHeight="1" x14ac:dyDescent="0.2">
      <c r="A6" s="27" t="s">
        <v>3</v>
      </c>
      <c r="B6" s="33" t="s">
        <v>555</v>
      </c>
      <c r="C6" s="60" t="s">
        <v>556</v>
      </c>
      <c r="D6" s="360"/>
      <c r="E6" s="360"/>
    </row>
    <row r="7" spans="1:5" ht="15" customHeight="1" x14ac:dyDescent="0.2">
      <c r="A7" s="30" t="s">
        <v>4</v>
      </c>
      <c r="B7" s="57" t="s">
        <v>557</v>
      </c>
      <c r="C7" s="111" t="s">
        <v>558</v>
      </c>
      <c r="D7" s="360"/>
      <c r="E7" s="360"/>
    </row>
    <row r="8" spans="1:5" ht="15" customHeight="1" x14ac:dyDescent="0.2">
      <c r="A8" s="27" t="s">
        <v>5</v>
      </c>
      <c r="B8" s="33" t="s">
        <v>559</v>
      </c>
      <c r="C8" s="60" t="s">
        <v>560</v>
      </c>
      <c r="D8" s="360"/>
      <c r="E8" s="360"/>
    </row>
    <row r="9" spans="1:5" ht="15" customHeight="1" x14ac:dyDescent="0.2">
      <c r="A9" s="30" t="s">
        <v>6</v>
      </c>
      <c r="B9" s="57" t="s">
        <v>561</v>
      </c>
      <c r="C9" s="111" t="s">
        <v>562</v>
      </c>
      <c r="D9" s="360"/>
      <c r="E9" s="360"/>
    </row>
    <row r="10" spans="1:5" ht="15" customHeight="1" x14ac:dyDescent="0.2">
      <c r="A10" s="27" t="s">
        <v>7</v>
      </c>
      <c r="B10" s="33" t="s">
        <v>563</v>
      </c>
      <c r="C10" s="60" t="s">
        <v>564</v>
      </c>
      <c r="D10" s="360"/>
      <c r="E10" s="360"/>
    </row>
    <row r="11" spans="1:5" ht="15" customHeight="1" x14ac:dyDescent="0.2">
      <c r="A11" s="30" t="s">
        <v>8</v>
      </c>
      <c r="B11" s="57" t="s">
        <v>565</v>
      </c>
      <c r="C11" s="111" t="s">
        <v>566</v>
      </c>
      <c r="D11" s="360"/>
      <c r="E11" s="360"/>
    </row>
    <row r="12" spans="1:5" ht="15" customHeight="1" x14ac:dyDescent="0.2">
      <c r="A12" s="27" t="s">
        <v>9</v>
      </c>
      <c r="B12" s="33" t="s">
        <v>567</v>
      </c>
      <c r="C12" s="60" t="s">
        <v>568</v>
      </c>
      <c r="D12" s="360"/>
      <c r="E12" s="360"/>
    </row>
    <row r="13" spans="1:5" ht="15" customHeight="1" x14ac:dyDescent="0.2">
      <c r="A13" s="30" t="s">
        <v>10</v>
      </c>
      <c r="B13" s="57" t="s">
        <v>569</v>
      </c>
      <c r="C13" s="111" t="s">
        <v>570</v>
      </c>
      <c r="D13" s="360"/>
      <c r="E13" s="360"/>
    </row>
    <row r="14" spans="1:5" ht="15" customHeight="1" x14ac:dyDescent="0.2">
      <c r="A14" s="27" t="s">
        <v>11</v>
      </c>
      <c r="B14" s="33" t="s">
        <v>571</v>
      </c>
      <c r="C14" s="60" t="s">
        <v>572</v>
      </c>
      <c r="D14" s="360"/>
      <c r="E14" s="360"/>
    </row>
    <row r="15" spans="1:5" ht="15" customHeight="1" x14ac:dyDescent="0.2">
      <c r="A15" s="30" t="s">
        <v>12</v>
      </c>
      <c r="B15" s="57" t="s">
        <v>573</v>
      </c>
      <c r="C15" s="111" t="s">
        <v>574</v>
      </c>
      <c r="D15" s="360"/>
      <c r="E15" s="360"/>
    </row>
    <row r="16" spans="1:5" ht="15" customHeight="1" x14ac:dyDescent="0.2">
      <c r="A16" s="27" t="s">
        <v>13</v>
      </c>
      <c r="B16" s="33" t="s">
        <v>575</v>
      </c>
      <c r="C16" s="60" t="s">
        <v>576</v>
      </c>
      <c r="D16" s="360"/>
      <c r="E16" s="360"/>
    </row>
    <row r="17" spans="1:5" ht="12.75" customHeight="1" x14ac:dyDescent="0.2">
      <c r="A17" s="37" t="s">
        <v>362</v>
      </c>
      <c r="B17" s="37"/>
      <c r="C17" s="37"/>
      <c r="D17" s="11"/>
      <c r="E17" s="11"/>
    </row>
    <row r="18" spans="1:5" x14ac:dyDescent="0.2">
      <c r="A18" s="11"/>
      <c r="B18" s="11"/>
      <c r="C18" s="11"/>
      <c r="D18" s="11"/>
      <c r="E18" s="11"/>
    </row>
    <row r="19" spans="1:5" x14ac:dyDescent="0.2">
      <c r="A19" s="11"/>
      <c r="B19" s="361"/>
      <c r="C19" s="11"/>
      <c r="D19" s="11"/>
      <c r="E19" s="11"/>
    </row>
    <row r="20" spans="1:5" x14ac:dyDescent="0.2">
      <c r="A20" s="11"/>
      <c r="B20" s="361"/>
      <c r="C20" s="11"/>
      <c r="D20" s="11"/>
      <c r="E20" s="11"/>
    </row>
    <row r="21" spans="1:5" x14ac:dyDescent="0.2">
      <c r="A21" s="11"/>
      <c r="B21" s="361"/>
      <c r="C21" s="11"/>
      <c r="D21" s="11"/>
      <c r="E21" s="11"/>
    </row>
    <row r="22" spans="1:5" x14ac:dyDescent="0.2">
      <c r="A22" s="11"/>
      <c r="B22" s="361"/>
      <c r="C22" s="11"/>
      <c r="D22" s="11"/>
      <c r="E22" s="11"/>
    </row>
    <row r="23" spans="1:5" x14ac:dyDescent="0.2">
      <c r="A23" s="11"/>
      <c r="B23" s="361"/>
      <c r="C23" s="11"/>
      <c r="D23" s="11"/>
      <c r="E23" s="11"/>
    </row>
    <row r="24" spans="1:5" x14ac:dyDescent="0.2">
      <c r="A24" s="11"/>
      <c r="B24" s="361"/>
      <c r="C24" s="11"/>
      <c r="D24" s="11"/>
      <c r="E24" s="11"/>
    </row>
    <row r="25" spans="1:5" x14ac:dyDescent="0.2">
      <c r="A25" s="11"/>
      <c r="B25" s="361"/>
      <c r="C25" s="11"/>
      <c r="D25" s="11"/>
      <c r="E25" s="11"/>
    </row>
    <row r="26" spans="1:5" x14ac:dyDescent="0.2">
      <c r="A26" s="11"/>
      <c r="B26" s="361"/>
      <c r="C26" s="11"/>
      <c r="D26" s="11"/>
      <c r="E26" s="11"/>
    </row>
    <row r="27" spans="1:5" x14ac:dyDescent="0.2">
      <c r="A27" s="11"/>
      <c r="B27" s="361"/>
      <c r="C27" s="11"/>
      <c r="D27" s="11"/>
      <c r="E27" s="11"/>
    </row>
    <row r="28" spans="1:5" x14ac:dyDescent="0.2">
      <c r="A28" s="11"/>
      <c r="B28" s="361"/>
      <c r="C28" s="11"/>
      <c r="D28" s="11"/>
      <c r="E28" s="11"/>
    </row>
    <row r="29" spans="1:5" x14ac:dyDescent="0.2">
      <c r="A29" s="11"/>
      <c r="B29" s="361"/>
      <c r="C29" s="11"/>
      <c r="D29" s="11"/>
      <c r="E29" s="11"/>
    </row>
    <row r="30" spans="1:5" x14ac:dyDescent="0.2">
      <c r="A30" s="11"/>
      <c r="B30" s="361"/>
      <c r="C30" s="11"/>
      <c r="D30" s="11"/>
      <c r="E30" s="11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L68"/>
  <sheetViews>
    <sheetView zoomScaleNormal="100" workbookViewId="0"/>
  </sheetViews>
  <sheetFormatPr baseColWidth="10" defaultColWidth="11.42578125" defaultRowHeight="12.75" x14ac:dyDescent="0.2"/>
  <cols>
    <col min="1" max="1" width="15.5703125" style="11" customWidth="1"/>
    <col min="2" max="6" width="13.140625" style="11" customWidth="1"/>
    <col min="7" max="7" width="8.85546875" style="17" customWidth="1"/>
    <col min="8" max="8" width="8.85546875" style="11" customWidth="1"/>
    <col min="9" max="9" width="9.28515625" style="11" customWidth="1"/>
    <col min="10" max="16384" width="11.42578125" style="11"/>
  </cols>
  <sheetData>
    <row r="1" spans="1:12" ht="15.75" customHeight="1" x14ac:dyDescent="0.2">
      <c r="A1" s="24" t="s">
        <v>642</v>
      </c>
    </row>
    <row r="3" spans="1:12" ht="25.5" customHeight="1" x14ac:dyDescent="0.2">
      <c r="A3" s="25"/>
      <c r="B3" s="321" t="s">
        <v>0</v>
      </c>
      <c r="C3" s="321" t="s">
        <v>169</v>
      </c>
      <c r="D3" s="321" t="s">
        <v>170</v>
      </c>
      <c r="E3" s="321" t="s">
        <v>156</v>
      </c>
      <c r="F3" s="321" t="s">
        <v>168</v>
      </c>
    </row>
    <row r="4" spans="1:12" ht="15" customHeight="1" x14ac:dyDescent="0.2">
      <c r="A4" s="323" t="s">
        <v>155</v>
      </c>
      <c r="B4" s="43">
        <v>473438</v>
      </c>
      <c r="C4" s="43">
        <v>403990</v>
      </c>
      <c r="D4" s="43">
        <v>63096</v>
      </c>
      <c r="E4" s="43">
        <v>6352</v>
      </c>
      <c r="F4" s="28" t="s">
        <v>246</v>
      </c>
      <c r="L4" s="17"/>
    </row>
    <row r="5" spans="1:12" ht="15" customHeight="1" x14ac:dyDescent="0.2">
      <c r="A5" s="158" t="s">
        <v>264</v>
      </c>
      <c r="B5" s="173">
        <v>2444305</v>
      </c>
      <c r="C5" s="173">
        <v>1014221</v>
      </c>
      <c r="D5" s="173">
        <v>1341712</v>
      </c>
      <c r="E5" s="173">
        <v>87056</v>
      </c>
      <c r="F5" s="173">
        <v>1316</v>
      </c>
    </row>
    <row r="6" spans="1:12" ht="15" customHeight="1" x14ac:dyDescent="0.2">
      <c r="A6" s="27" t="s">
        <v>2</v>
      </c>
      <c r="B6" s="43">
        <v>246150</v>
      </c>
      <c r="C6" s="43">
        <v>131115</v>
      </c>
      <c r="D6" s="43">
        <v>107556</v>
      </c>
      <c r="E6" s="43">
        <v>7094</v>
      </c>
      <c r="F6" s="43">
        <v>385</v>
      </c>
    </row>
    <row r="7" spans="1:12" ht="15" customHeight="1" x14ac:dyDescent="0.2">
      <c r="A7" s="30" t="s">
        <v>3</v>
      </c>
      <c r="B7" s="173">
        <v>172556</v>
      </c>
      <c r="C7" s="173">
        <v>80196</v>
      </c>
      <c r="D7" s="173">
        <v>86253</v>
      </c>
      <c r="E7" s="173">
        <v>5878</v>
      </c>
      <c r="F7" s="173">
        <v>229</v>
      </c>
    </row>
    <row r="8" spans="1:12" ht="15" customHeight="1" x14ac:dyDescent="0.2">
      <c r="A8" s="27" t="s">
        <v>4</v>
      </c>
      <c r="B8" s="43">
        <v>197963</v>
      </c>
      <c r="C8" s="43">
        <v>90603</v>
      </c>
      <c r="D8" s="43">
        <v>100365</v>
      </c>
      <c r="E8" s="43">
        <v>6728</v>
      </c>
      <c r="F8" s="43">
        <v>266</v>
      </c>
    </row>
    <row r="9" spans="1:12" ht="15" customHeight="1" x14ac:dyDescent="0.2">
      <c r="A9" s="30" t="s">
        <v>5</v>
      </c>
      <c r="B9" s="173">
        <v>179921</v>
      </c>
      <c r="C9" s="173">
        <v>78378</v>
      </c>
      <c r="D9" s="173">
        <v>95067</v>
      </c>
      <c r="E9" s="173">
        <v>6246</v>
      </c>
      <c r="F9" s="173">
        <v>230</v>
      </c>
    </row>
    <row r="10" spans="1:12" ht="15" customHeight="1" x14ac:dyDescent="0.2">
      <c r="A10" s="27" t="s">
        <v>6</v>
      </c>
      <c r="B10" s="43">
        <v>180452</v>
      </c>
      <c r="C10" s="43">
        <v>69885</v>
      </c>
      <c r="D10" s="43">
        <v>103481</v>
      </c>
      <c r="E10" s="43">
        <v>6881</v>
      </c>
      <c r="F10" s="43">
        <v>205</v>
      </c>
    </row>
    <row r="11" spans="1:12" ht="15" customHeight="1" x14ac:dyDescent="0.2">
      <c r="A11" s="30" t="s">
        <v>7</v>
      </c>
      <c r="B11" s="173">
        <v>199677</v>
      </c>
      <c r="C11" s="173">
        <v>72368</v>
      </c>
      <c r="D11" s="173">
        <v>119456</v>
      </c>
      <c r="E11" s="173">
        <v>7853</v>
      </c>
      <c r="F11" s="31" t="s">
        <v>246</v>
      </c>
    </row>
    <row r="12" spans="1:12" ht="15" customHeight="1" x14ac:dyDescent="0.2">
      <c r="A12" s="27" t="s">
        <v>8</v>
      </c>
      <c r="B12" s="43">
        <v>234753</v>
      </c>
      <c r="C12" s="43">
        <v>86535</v>
      </c>
      <c r="D12" s="43">
        <v>139174</v>
      </c>
      <c r="E12" s="43">
        <v>9044</v>
      </c>
      <c r="F12" s="28" t="s">
        <v>246</v>
      </c>
    </row>
    <row r="13" spans="1:12" ht="15" customHeight="1" x14ac:dyDescent="0.2">
      <c r="A13" s="30" t="s">
        <v>9</v>
      </c>
      <c r="B13" s="173">
        <v>220589</v>
      </c>
      <c r="C13" s="173">
        <v>82459</v>
      </c>
      <c r="D13" s="173">
        <v>130101</v>
      </c>
      <c r="E13" s="173">
        <v>8030</v>
      </c>
      <c r="F13" s="31" t="s">
        <v>246</v>
      </c>
    </row>
    <row r="14" spans="1:12" ht="15" customHeight="1" x14ac:dyDescent="0.2">
      <c r="A14" s="27" t="s">
        <v>10</v>
      </c>
      <c r="B14" s="43">
        <v>217229</v>
      </c>
      <c r="C14" s="43">
        <v>77714</v>
      </c>
      <c r="D14" s="43">
        <v>131135</v>
      </c>
      <c r="E14" s="43">
        <v>8380</v>
      </c>
      <c r="F14" s="28" t="s">
        <v>246</v>
      </c>
    </row>
    <row r="15" spans="1:12" ht="15" customHeight="1" x14ac:dyDescent="0.2">
      <c r="A15" s="30" t="s">
        <v>11</v>
      </c>
      <c r="B15" s="173">
        <v>187829</v>
      </c>
      <c r="C15" s="173">
        <v>68260</v>
      </c>
      <c r="D15" s="173">
        <v>112459</v>
      </c>
      <c r="E15" s="173">
        <v>7110</v>
      </c>
      <c r="F15" s="31" t="s">
        <v>246</v>
      </c>
    </row>
    <row r="16" spans="1:12" ht="15" customHeight="1" x14ac:dyDescent="0.2">
      <c r="A16" s="27" t="s">
        <v>12</v>
      </c>
      <c r="B16" s="43">
        <v>195940</v>
      </c>
      <c r="C16" s="43">
        <v>82268</v>
      </c>
      <c r="D16" s="43">
        <v>106841</v>
      </c>
      <c r="E16" s="43">
        <v>6831</v>
      </c>
      <c r="F16" s="28" t="s">
        <v>246</v>
      </c>
    </row>
    <row r="17" spans="1:8" ht="15" customHeight="1" x14ac:dyDescent="0.2">
      <c r="A17" s="30" t="s">
        <v>13</v>
      </c>
      <c r="B17" s="173">
        <v>211247</v>
      </c>
      <c r="C17" s="173">
        <v>94439</v>
      </c>
      <c r="D17" s="173">
        <v>109826</v>
      </c>
      <c r="E17" s="173">
        <v>6982</v>
      </c>
      <c r="F17" s="31" t="s">
        <v>246</v>
      </c>
    </row>
    <row r="18" spans="1:8" ht="12.75" customHeight="1" x14ac:dyDescent="0.2">
      <c r="A18" s="37" t="s">
        <v>231</v>
      </c>
      <c r="B18" s="175"/>
      <c r="C18" s="174"/>
      <c r="D18" s="174"/>
      <c r="E18" s="174"/>
      <c r="F18" s="174"/>
      <c r="G18" s="176"/>
      <c r="H18" s="176"/>
    </row>
    <row r="19" spans="1:8" ht="12.75" customHeight="1" x14ac:dyDescent="0.2">
      <c r="A19" s="37" t="s">
        <v>629</v>
      </c>
      <c r="B19" s="175"/>
      <c r="C19" s="174"/>
      <c r="D19" s="174"/>
      <c r="E19" s="174"/>
      <c r="F19" s="174"/>
      <c r="G19" s="176"/>
      <c r="H19" s="176"/>
    </row>
    <row r="20" spans="1:8" ht="15.75" x14ac:dyDescent="0.25">
      <c r="C20" s="22"/>
      <c r="D20" s="187"/>
      <c r="E20" s="17"/>
    </row>
    <row r="21" spans="1:8" x14ac:dyDescent="0.2">
      <c r="C21" s="43"/>
      <c r="D21" s="211"/>
      <c r="E21" s="17"/>
      <c r="F21" s="17"/>
    </row>
    <row r="22" spans="1:8" x14ac:dyDescent="0.2">
      <c r="C22" s="43"/>
      <c r="D22" s="17"/>
      <c r="E22" s="17"/>
      <c r="F22" s="17"/>
    </row>
    <row r="23" spans="1:8" x14ac:dyDescent="0.2">
      <c r="C23" s="43"/>
      <c r="D23" s="17"/>
      <c r="E23" s="17"/>
      <c r="F23" s="17"/>
    </row>
    <row r="24" spans="1:8" x14ac:dyDescent="0.2">
      <c r="C24" s="43"/>
      <c r="D24" s="17"/>
      <c r="E24" s="17"/>
      <c r="F24" s="17"/>
    </row>
    <row r="25" spans="1:8" x14ac:dyDescent="0.2">
      <c r="C25" s="43"/>
      <c r="D25" s="211"/>
      <c r="E25" s="17"/>
    </row>
    <row r="26" spans="1:8" x14ac:dyDescent="0.2">
      <c r="C26" s="43"/>
      <c r="D26" s="17"/>
      <c r="E26" s="17"/>
    </row>
    <row r="27" spans="1:8" x14ac:dyDescent="0.2">
      <c r="C27" s="43"/>
      <c r="D27" s="17"/>
      <c r="E27" s="17"/>
    </row>
    <row r="28" spans="1:8" x14ac:dyDescent="0.2">
      <c r="C28" s="43"/>
      <c r="D28" s="17"/>
      <c r="E28" s="17"/>
    </row>
    <row r="29" spans="1:8" x14ac:dyDescent="0.2">
      <c r="C29" s="43"/>
      <c r="D29" s="211"/>
      <c r="E29" s="17"/>
    </row>
    <row r="30" spans="1:8" x14ac:dyDescent="0.2">
      <c r="C30" s="43"/>
      <c r="D30" s="187"/>
      <c r="E30" s="17"/>
    </row>
    <row r="31" spans="1:8" x14ac:dyDescent="0.2">
      <c r="C31" s="43"/>
      <c r="D31" s="17"/>
      <c r="E31" s="17"/>
    </row>
    <row r="32" spans="1:8" x14ac:dyDescent="0.2">
      <c r="C32" s="43"/>
      <c r="D32" s="17"/>
      <c r="E32" s="17"/>
    </row>
    <row r="33" spans="3:5" x14ac:dyDescent="0.2">
      <c r="C33" s="43"/>
      <c r="D33" s="211"/>
      <c r="E33" s="17"/>
    </row>
    <row r="34" spans="3:5" x14ac:dyDescent="0.2">
      <c r="C34" s="43"/>
      <c r="D34" s="17"/>
      <c r="E34" s="17"/>
    </row>
    <row r="35" spans="3:5" x14ac:dyDescent="0.2">
      <c r="C35" s="43"/>
      <c r="D35" s="187"/>
      <c r="E35" s="17"/>
    </row>
    <row r="36" spans="3:5" x14ac:dyDescent="0.2">
      <c r="C36" s="43"/>
      <c r="D36" s="17"/>
      <c r="E36" s="17"/>
    </row>
    <row r="37" spans="3:5" x14ac:dyDescent="0.2">
      <c r="C37" s="43"/>
      <c r="D37" s="211"/>
      <c r="E37" s="17"/>
    </row>
    <row r="38" spans="3:5" x14ac:dyDescent="0.2">
      <c r="C38" s="43"/>
      <c r="D38" s="17"/>
      <c r="E38" s="17"/>
    </row>
    <row r="39" spans="3:5" x14ac:dyDescent="0.2">
      <c r="C39" s="43"/>
      <c r="D39" s="17"/>
      <c r="E39" s="17"/>
    </row>
    <row r="40" spans="3:5" x14ac:dyDescent="0.2">
      <c r="C40" s="43"/>
      <c r="D40" s="187"/>
      <c r="E40" s="17"/>
    </row>
    <row r="41" spans="3:5" x14ac:dyDescent="0.2">
      <c r="C41" s="43"/>
      <c r="D41" s="211"/>
      <c r="E41" s="17"/>
    </row>
    <row r="42" spans="3:5" x14ac:dyDescent="0.2">
      <c r="C42" s="43"/>
      <c r="D42" s="17"/>
      <c r="E42" s="17"/>
    </row>
    <row r="43" spans="3:5" x14ac:dyDescent="0.2">
      <c r="C43" s="43"/>
      <c r="D43" s="17"/>
      <c r="E43" s="17"/>
    </row>
    <row r="44" spans="3:5" x14ac:dyDescent="0.2">
      <c r="C44" s="43"/>
      <c r="D44" s="17"/>
      <c r="E44" s="17"/>
    </row>
    <row r="45" spans="3:5" x14ac:dyDescent="0.2">
      <c r="C45" s="43"/>
      <c r="D45" s="212"/>
      <c r="E45" s="17"/>
    </row>
    <row r="46" spans="3:5" x14ac:dyDescent="0.2">
      <c r="C46" s="43"/>
      <c r="D46" s="17"/>
      <c r="E46" s="17"/>
    </row>
    <row r="47" spans="3:5" x14ac:dyDescent="0.2">
      <c r="C47" s="43"/>
      <c r="D47" s="17"/>
      <c r="E47" s="17"/>
    </row>
    <row r="48" spans="3:5" x14ac:dyDescent="0.2">
      <c r="C48" s="43"/>
      <c r="D48" s="17"/>
      <c r="E48" s="17"/>
    </row>
    <row r="49" spans="3:5" x14ac:dyDescent="0.2">
      <c r="C49" s="43"/>
      <c r="D49" s="211"/>
      <c r="E49" s="17"/>
    </row>
    <row r="50" spans="3:5" x14ac:dyDescent="0.2">
      <c r="C50" s="43"/>
      <c r="D50" s="187"/>
      <c r="E50" s="17"/>
    </row>
    <row r="51" spans="3:5" x14ac:dyDescent="0.2">
      <c r="C51" s="43"/>
    </row>
    <row r="52" spans="3:5" x14ac:dyDescent="0.2">
      <c r="C52" s="43"/>
    </row>
    <row r="53" spans="3:5" x14ac:dyDescent="0.2">
      <c r="C53" s="43"/>
      <c r="D53" s="213"/>
    </row>
    <row r="54" spans="3:5" x14ac:dyDescent="0.2">
      <c r="C54" s="43"/>
    </row>
    <row r="55" spans="3:5" x14ac:dyDescent="0.2">
      <c r="C55" s="43"/>
    </row>
    <row r="56" spans="3:5" x14ac:dyDescent="0.2">
      <c r="C56" s="43"/>
    </row>
    <row r="57" spans="3:5" x14ac:dyDescent="0.2">
      <c r="C57" s="43"/>
      <c r="D57" s="213"/>
    </row>
    <row r="58" spans="3:5" x14ac:dyDescent="0.2">
      <c r="C58" s="43"/>
    </row>
    <row r="59" spans="3:5" x14ac:dyDescent="0.2">
      <c r="C59" s="43"/>
    </row>
    <row r="60" spans="3:5" x14ac:dyDescent="0.2">
      <c r="C60" s="43"/>
    </row>
    <row r="61" spans="3:5" x14ac:dyDescent="0.2">
      <c r="C61" s="43"/>
      <c r="D61" s="213"/>
    </row>
    <row r="62" spans="3:5" x14ac:dyDescent="0.2">
      <c r="C62" s="43"/>
    </row>
    <row r="63" spans="3:5" x14ac:dyDescent="0.2">
      <c r="C63" s="43"/>
    </row>
    <row r="64" spans="3:5" x14ac:dyDescent="0.2">
      <c r="C64" s="43"/>
    </row>
    <row r="65" spans="3:4" x14ac:dyDescent="0.2">
      <c r="C65" s="43"/>
      <c r="D65" s="213"/>
    </row>
    <row r="66" spans="3:4" x14ac:dyDescent="0.2">
      <c r="C66" s="43"/>
    </row>
    <row r="67" spans="3:4" x14ac:dyDescent="0.2">
      <c r="C67" s="43"/>
    </row>
    <row r="68" spans="3:4" x14ac:dyDescent="0.2">
      <c r="C68" s="43"/>
    </row>
  </sheetData>
  <phoneticPr fontId="0" type="noConversion"/>
  <pageMargins left="0.39370078740157477" right="0.39370078740157477" top="0.59055118110236215" bottom="0.59055118110236215" header="0" footer="0"/>
  <pageSetup paperSize="9" scale="95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E2:F13"/>
  <sheetViews>
    <sheetView workbookViewId="0"/>
  </sheetViews>
  <sheetFormatPr baseColWidth="10" defaultColWidth="11.42578125" defaultRowHeight="12.75" x14ac:dyDescent="0.2"/>
  <cols>
    <col min="1" max="1" width="5.5703125" style="18" customWidth="1"/>
    <col min="2" max="2" width="75.7109375" style="18" customWidth="1"/>
    <col min="3" max="3" width="5.5703125" style="18" customWidth="1"/>
    <col min="4" max="16384" width="11.42578125" style="18"/>
  </cols>
  <sheetData>
    <row r="2" spans="5:6" x14ac:dyDescent="0.2">
      <c r="E2" s="112"/>
      <c r="F2" s="112"/>
    </row>
    <row r="3" spans="5:6" x14ac:dyDescent="0.2">
      <c r="E3" s="112"/>
      <c r="F3" s="112"/>
    </row>
    <row r="4" spans="5:6" x14ac:dyDescent="0.2">
      <c r="E4" s="112"/>
      <c r="F4" s="112"/>
    </row>
    <row r="5" spans="5:6" x14ac:dyDescent="0.2">
      <c r="E5" s="112"/>
      <c r="F5" s="112"/>
    </row>
    <row r="6" spans="5:6" x14ac:dyDescent="0.2">
      <c r="E6" s="112"/>
      <c r="F6" s="112"/>
    </row>
    <row r="7" spans="5:6" x14ac:dyDescent="0.2">
      <c r="E7" s="112"/>
      <c r="F7" s="112"/>
    </row>
    <row r="8" spans="5:6" x14ac:dyDescent="0.2">
      <c r="E8" s="112"/>
      <c r="F8" s="112"/>
    </row>
    <row r="9" spans="5:6" x14ac:dyDescent="0.2">
      <c r="E9" s="112"/>
      <c r="F9" s="112"/>
    </row>
    <row r="10" spans="5:6" x14ac:dyDescent="0.2">
      <c r="E10" s="112"/>
      <c r="F10" s="112"/>
    </row>
    <row r="11" spans="5:6" x14ac:dyDescent="0.2">
      <c r="E11" s="112"/>
      <c r="F11" s="112"/>
    </row>
    <row r="12" spans="5:6" x14ac:dyDescent="0.2">
      <c r="E12" s="112"/>
      <c r="F12" s="112"/>
    </row>
    <row r="13" spans="5:6" x14ac:dyDescent="0.2">
      <c r="E13" s="112"/>
      <c r="F13" s="112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O38"/>
  <sheetViews>
    <sheetView workbookViewId="0"/>
  </sheetViews>
  <sheetFormatPr baseColWidth="10" defaultRowHeight="14.45" customHeight="1" x14ac:dyDescent="0.2"/>
  <cols>
    <col min="1" max="1" width="12.5703125" customWidth="1"/>
    <col min="2" max="2" width="12.28515625" customWidth="1"/>
    <col min="4" max="4" width="12.28515625" customWidth="1"/>
    <col min="8" max="8" width="12.28515625" customWidth="1"/>
  </cols>
  <sheetData>
    <row r="1" spans="1:15" ht="15.75" customHeight="1" x14ac:dyDescent="0.2">
      <c r="A1" s="24" t="s">
        <v>641</v>
      </c>
      <c r="B1" s="24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 ht="14.4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s="11" customFormat="1" ht="14.45" customHeight="1" x14ac:dyDescent="0.2">
      <c r="A3" s="25"/>
      <c r="B3" s="337" t="s">
        <v>155</v>
      </c>
      <c r="C3" s="337"/>
      <c r="D3" s="337"/>
      <c r="E3" s="337"/>
      <c r="F3" s="338" t="s">
        <v>264</v>
      </c>
      <c r="G3" s="334"/>
      <c r="H3" s="334"/>
      <c r="I3" s="334"/>
      <c r="J3" s="334"/>
    </row>
    <row r="4" spans="1:15" s="11" customFormat="1" ht="28.15" customHeight="1" x14ac:dyDescent="0.2">
      <c r="A4" s="25"/>
      <c r="B4" s="39" t="s">
        <v>0</v>
      </c>
      <c r="C4" s="321" t="s">
        <v>169</v>
      </c>
      <c r="D4" s="321" t="s">
        <v>170</v>
      </c>
      <c r="E4" s="321" t="s">
        <v>156</v>
      </c>
      <c r="F4" s="284" t="s">
        <v>0</v>
      </c>
      <c r="G4" s="325" t="s">
        <v>169</v>
      </c>
      <c r="H4" s="325" t="s">
        <v>170</v>
      </c>
      <c r="I4" s="325" t="s">
        <v>156</v>
      </c>
      <c r="J4" s="325" t="s">
        <v>168</v>
      </c>
    </row>
    <row r="5" spans="1:15" ht="14.45" customHeight="1" x14ac:dyDescent="0.2">
      <c r="A5" s="201" t="s">
        <v>0</v>
      </c>
      <c r="B5" s="202">
        <v>473438</v>
      </c>
      <c r="C5" s="202">
        <v>403990</v>
      </c>
      <c r="D5" s="202">
        <v>63096</v>
      </c>
      <c r="E5" s="202">
        <v>6352</v>
      </c>
      <c r="F5" s="202">
        <v>2444305</v>
      </c>
      <c r="G5" s="202">
        <v>1014221</v>
      </c>
      <c r="H5" s="202">
        <v>1341712</v>
      </c>
      <c r="I5" s="202">
        <v>87056</v>
      </c>
      <c r="J5" s="196">
        <v>1316</v>
      </c>
      <c r="K5" s="11"/>
      <c r="L5" s="11"/>
      <c r="M5" s="11"/>
      <c r="N5" s="11"/>
      <c r="O5" s="11"/>
    </row>
    <row r="6" spans="1:15" ht="14.45" customHeight="1" x14ac:dyDescent="0.2">
      <c r="A6" s="272">
        <v>46001</v>
      </c>
      <c r="B6" s="31">
        <v>10330</v>
      </c>
      <c r="C6" s="173">
        <v>7460</v>
      </c>
      <c r="D6" s="173">
        <v>2568</v>
      </c>
      <c r="E6" s="173">
        <v>302</v>
      </c>
      <c r="F6" s="173">
        <v>49279.177000000003</v>
      </c>
      <c r="G6" s="173">
        <v>18917.263999999999</v>
      </c>
      <c r="H6" s="173">
        <v>27922.832999999999</v>
      </c>
      <c r="I6" s="173">
        <v>2426.5320000000002</v>
      </c>
      <c r="J6" s="173">
        <v>12.548</v>
      </c>
      <c r="K6" s="11"/>
      <c r="L6" s="17"/>
      <c r="M6" s="17"/>
      <c r="N6" s="17"/>
      <c r="O6" s="11"/>
    </row>
    <row r="7" spans="1:15" ht="14.45" customHeight="1" x14ac:dyDescent="0.2">
      <c r="A7" s="273">
        <v>46002</v>
      </c>
      <c r="B7" s="28">
        <v>5341</v>
      </c>
      <c r="C7" s="43">
        <v>2919</v>
      </c>
      <c r="D7" s="43">
        <v>2205</v>
      </c>
      <c r="E7" s="43">
        <v>217</v>
      </c>
      <c r="F7" s="43">
        <v>84583.248999999996</v>
      </c>
      <c r="G7" s="43">
        <v>9551.5360000000001</v>
      </c>
      <c r="H7" s="43">
        <v>71719.725000000006</v>
      </c>
      <c r="I7" s="43">
        <v>3298.3</v>
      </c>
      <c r="J7" s="43">
        <v>13.688000000000001</v>
      </c>
      <c r="K7" s="11"/>
      <c r="L7" s="11"/>
      <c r="M7" s="11"/>
      <c r="N7" s="11"/>
      <c r="O7" s="11"/>
    </row>
    <row r="8" spans="1:15" ht="14.45" customHeight="1" x14ac:dyDescent="0.2">
      <c r="A8" s="272">
        <v>46003</v>
      </c>
      <c r="B8" s="31">
        <v>10082</v>
      </c>
      <c r="C8" s="173">
        <v>7657</v>
      </c>
      <c r="D8" s="173">
        <v>2173</v>
      </c>
      <c r="E8" s="173">
        <v>252</v>
      </c>
      <c r="F8" s="173">
        <v>63583.472999999998</v>
      </c>
      <c r="G8" s="173">
        <v>18827.035</v>
      </c>
      <c r="H8" s="173">
        <v>42995.065999999999</v>
      </c>
      <c r="I8" s="173">
        <v>1748.019</v>
      </c>
      <c r="J8" s="173">
        <v>13.353</v>
      </c>
      <c r="K8" s="11"/>
      <c r="L8" s="17"/>
      <c r="M8" s="17"/>
      <c r="N8" s="17"/>
      <c r="O8" s="17"/>
    </row>
    <row r="9" spans="1:15" ht="14.45" customHeight="1" x14ac:dyDescent="0.2">
      <c r="A9" s="273">
        <v>46004</v>
      </c>
      <c r="B9" s="28">
        <v>6940</v>
      </c>
      <c r="C9" s="43">
        <v>4854</v>
      </c>
      <c r="D9" s="43">
        <v>1896</v>
      </c>
      <c r="E9" s="43">
        <v>190</v>
      </c>
      <c r="F9" s="43">
        <v>52152.29</v>
      </c>
      <c r="G9" s="43">
        <v>15622.374</v>
      </c>
      <c r="H9" s="43">
        <v>33805.368000000002</v>
      </c>
      <c r="I9" s="43">
        <v>2724.5479999999998</v>
      </c>
      <c r="J9" s="28" t="s">
        <v>246</v>
      </c>
      <c r="K9" s="11"/>
      <c r="L9" s="11"/>
      <c r="M9" s="11"/>
      <c r="N9" s="11"/>
      <c r="O9" s="11"/>
    </row>
    <row r="10" spans="1:15" ht="14.45" customHeight="1" x14ac:dyDescent="0.2">
      <c r="A10" s="272">
        <v>46005</v>
      </c>
      <c r="B10" s="31">
        <v>13288</v>
      </c>
      <c r="C10" s="173">
        <v>10662</v>
      </c>
      <c r="D10" s="173">
        <v>2404</v>
      </c>
      <c r="E10" s="173">
        <v>222</v>
      </c>
      <c r="F10" s="173">
        <v>62261.031999999999</v>
      </c>
      <c r="G10" s="173">
        <v>28356.175999999999</v>
      </c>
      <c r="H10" s="173">
        <v>31450.282999999999</v>
      </c>
      <c r="I10" s="173">
        <v>2433.8809999999999</v>
      </c>
      <c r="J10" s="173">
        <v>20.692</v>
      </c>
      <c r="K10" s="11"/>
      <c r="L10" s="11"/>
      <c r="M10" s="11"/>
      <c r="N10" s="11"/>
      <c r="O10" s="11"/>
    </row>
    <row r="11" spans="1:15" ht="14.45" customHeight="1" x14ac:dyDescent="0.2">
      <c r="A11" s="273">
        <v>46006</v>
      </c>
      <c r="B11" s="28">
        <v>30806</v>
      </c>
      <c r="C11" s="43">
        <v>26494</v>
      </c>
      <c r="D11" s="43">
        <v>3913</v>
      </c>
      <c r="E11" s="43">
        <v>399</v>
      </c>
      <c r="F11" s="43">
        <v>98365.4</v>
      </c>
      <c r="G11" s="43">
        <v>59788.932000000001</v>
      </c>
      <c r="H11" s="43">
        <v>35605.493999999999</v>
      </c>
      <c r="I11" s="43">
        <v>2832.9270000000001</v>
      </c>
      <c r="J11" s="43">
        <v>138.047</v>
      </c>
      <c r="K11" s="11"/>
      <c r="L11" s="17"/>
      <c r="M11" s="17"/>
      <c r="N11" s="17"/>
      <c r="O11" s="17"/>
    </row>
    <row r="12" spans="1:15" ht="14.45" customHeight="1" x14ac:dyDescent="0.2">
      <c r="A12" s="272">
        <v>46007</v>
      </c>
      <c r="B12" s="31">
        <v>28132</v>
      </c>
      <c r="C12" s="173">
        <v>23798</v>
      </c>
      <c r="D12" s="173">
        <v>3926</v>
      </c>
      <c r="E12" s="173">
        <v>408</v>
      </c>
      <c r="F12" s="173">
        <v>111835.42600000001</v>
      </c>
      <c r="G12" s="173">
        <v>57196.563999999998</v>
      </c>
      <c r="H12" s="173">
        <v>52028.633000000002</v>
      </c>
      <c r="I12" s="173">
        <v>2516.4780000000001</v>
      </c>
      <c r="J12" s="173">
        <v>93.751000000000005</v>
      </c>
      <c r="K12" s="11"/>
      <c r="L12" s="11"/>
      <c r="M12" s="11"/>
      <c r="N12" s="11"/>
      <c r="O12" s="11"/>
    </row>
    <row r="13" spans="1:15" ht="14.45" customHeight="1" x14ac:dyDescent="0.2">
      <c r="A13" s="273">
        <v>46008</v>
      </c>
      <c r="B13" s="28">
        <v>19026</v>
      </c>
      <c r="C13" s="43">
        <v>16028</v>
      </c>
      <c r="D13" s="43">
        <v>2716</v>
      </c>
      <c r="E13" s="43">
        <v>282</v>
      </c>
      <c r="F13" s="43">
        <v>70688.910999999993</v>
      </c>
      <c r="G13" s="43">
        <v>37628.915999999997</v>
      </c>
      <c r="H13" s="43">
        <v>31172.080999999998</v>
      </c>
      <c r="I13" s="43">
        <v>1872.1780000000001</v>
      </c>
      <c r="J13" s="43">
        <v>15.736000000000001</v>
      </c>
      <c r="K13" s="11"/>
      <c r="L13" s="11"/>
      <c r="M13" s="11"/>
      <c r="N13" s="11"/>
      <c r="O13" s="11"/>
    </row>
    <row r="14" spans="1:15" ht="14.45" customHeight="1" x14ac:dyDescent="0.2">
      <c r="A14" s="272">
        <v>46009</v>
      </c>
      <c r="B14" s="31">
        <v>27901</v>
      </c>
      <c r="C14" s="173">
        <v>24106</v>
      </c>
      <c r="D14" s="173">
        <v>3453</v>
      </c>
      <c r="E14" s="173">
        <v>342</v>
      </c>
      <c r="F14" s="173">
        <v>123362.838</v>
      </c>
      <c r="G14" s="173">
        <v>52859.883999999998</v>
      </c>
      <c r="H14" s="173">
        <v>68189.755999999994</v>
      </c>
      <c r="I14" s="173">
        <v>2199.0309999999999</v>
      </c>
      <c r="J14" s="173">
        <v>114.167</v>
      </c>
      <c r="K14" s="11"/>
      <c r="L14" s="11"/>
      <c r="M14" s="11"/>
      <c r="N14" s="11"/>
      <c r="O14" s="11"/>
    </row>
    <row r="15" spans="1:15" ht="14.45" customHeight="1" x14ac:dyDescent="0.2">
      <c r="A15" s="273">
        <v>46010</v>
      </c>
      <c r="B15" s="28">
        <v>15653</v>
      </c>
      <c r="C15" s="43">
        <v>13605</v>
      </c>
      <c r="D15" s="43">
        <v>1867</v>
      </c>
      <c r="E15" s="43">
        <v>181</v>
      </c>
      <c r="F15" s="43">
        <v>128645.091</v>
      </c>
      <c r="G15" s="43">
        <v>35269.091999999997</v>
      </c>
      <c r="H15" s="43">
        <v>90811.672000000006</v>
      </c>
      <c r="I15" s="43">
        <v>2426.9169999999999</v>
      </c>
      <c r="J15" s="43">
        <v>137.41</v>
      </c>
      <c r="K15" s="11"/>
      <c r="L15" s="11"/>
      <c r="M15" s="11"/>
      <c r="N15" s="11"/>
      <c r="O15" s="11"/>
    </row>
    <row r="16" spans="1:15" ht="14.45" customHeight="1" x14ac:dyDescent="0.2">
      <c r="A16" s="272">
        <v>46011</v>
      </c>
      <c r="B16" s="31">
        <v>22739</v>
      </c>
      <c r="C16" s="173">
        <v>18669</v>
      </c>
      <c r="D16" s="173">
        <v>3745</v>
      </c>
      <c r="E16" s="173">
        <v>325</v>
      </c>
      <c r="F16" s="173">
        <v>89494.695000000007</v>
      </c>
      <c r="G16" s="173">
        <v>41423.139000000003</v>
      </c>
      <c r="H16" s="173">
        <v>46045.892</v>
      </c>
      <c r="I16" s="173">
        <v>1972.277</v>
      </c>
      <c r="J16" s="173">
        <v>53.387</v>
      </c>
      <c r="K16" s="11"/>
      <c r="L16" s="11"/>
      <c r="M16" s="11"/>
      <c r="N16" s="11"/>
      <c r="O16" s="11"/>
    </row>
    <row r="17" spans="1:15" ht="14.45" customHeight="1" x14ac:dyDescent="0.2">
      <c r="A17" s="273">
        <v>46012</v>
      </c>
      <c r="B17" s="28">
        <v>9783</v>
      </c>
      <c r="C17" s="43">
        <v>8751</v>
      </c>
      <c r="D17" s="43">
        <v>882</v>
      </c>
      <c r="E17" s="43">
        <v>150</v>
      </c>
      <c r="F17" s="43">
        <v>33431.680999999997</v>
      </c>
      <c r="G17" s="43">
        <v>17226.009999999998</v>
      </c>
      <c r="H17" s="43">
        <v>14434.986000000001</v>
      </c>
      <c r="I17" s="43">
        <v>1747.501</v>
      </c>
      <c r="J17" s="43">
        <v>23.184000000000001</v>
      </c>
      <c r="K17" s="11"/>
      <c r="L17" s="17"/>
      <c r="M17" s="17"/>
      <c r="N17" s="17"/>
      <c r="O17" s="17"/>
    </row>
    <row r="18" spans="1:15" ht="14.45" customHeight="1" x14ac:dyDescent="0.2">
      <c r="A18" s="272">
        <v>46013</v>
      </c>
      <c r="B18" s="31">
        <v>11950</v>
      </c>
      <c r="C18" s="173">
        <v>10527</v>
      </c>
      <c r="D18" s="173">
        <v>1257</v>
      </c>
      <c r="E18" s="173">
        <v>166</v>
      </c>
      <c r="F18" s="173">
        <v>168411.68299999999</v>
      </c>
      <c r="G18" s="173">
        <v>32574.781999999999</v>
      </c>
      <c r="H18" s="173">
        <v>119191.269</v>
      </c>
      <c r="I18" s="173">
        <v>16594.879000000001</v>
      </c>
      <c r="J18" s="173">
        <v>50.753</v>
      </c>
      <c r="K18" s="11"/>
      <c r="L18" s="11"/>
      <c r="M18" s="11"/>
      <c r="N18" s="11"/>
      <c r="O18" s="11"/>
    </row>
    <row r="19" spans="1:15" ht="14.45" customHeight="1" x14ac:dyDescent="0.2">
      <c r="A19" s="273">
        <v>46014</v>
      </c>
      <c r="B19" s="28">
        <v>21554</v>
      </c>
      <c r="C19" s="43">
        <v>18867</v>
      </c>
      <c r="D19" s="43">
        <v>2467</v>
      </c>
      <c r="E19" s="43">
        <v>220</v>
      </c>
      <c r="F19" s="43">
        <v>129996.24</v>
      </c>
      <c r="G19" s="43">
        <v>44220.47</v>
      </c>
      <c r="H19" s="43">
        <v>76984.274999999994</v>
      </c>
      <c r="I19" s="43">
        <v>8756.1720000000005</v>
      </c>
      <c r="J19" s="43">
        <v>35.323</v>
      </c>
      <c r="K19" s="11"/>
      <c r="L19" s="17"/>
      <c r="M19" s="17"/>
      <c r="N19" s="17"/>
      <c r="O19" s="17"/>
    </row>
    <row r="20" spans="1:15" ht="14.45" customHeight="1" x14ac:dyDescent="0.2">
      <c r="A20" s="272">
        <v>46015</v>
      </c>
      <c r="B20" s="31">
        <v>25093</v>
      </c>
      <c r="C20" s="173">
        <v>22191</v>
      </c>
      <c r="D20" s="173">
        <v>2609</v>
      </c>
      <c r="E20" s="173">
        <v>293</v>
      </c>
      <c r="F20" s="173">
        <v>146591.61199999999</v>
      </c>
      <c r="G20" s="173">
        <v>57835.317000000003</v>
      </c>
      <c r="H20" s="173">
        <v>85319.926999999996</v>
      </c>
      <c r="I20" s="173">
        <v>3413.3969999999999</v>
      </c>
      <c r="J20" s="173">
        <v>22.971</v>
      </c>
      <c r="K20" s="11"/>
      <c r="L20" s="11"/>
      <c r="M20" s="11"/>
      <c r="N20" s="11"/>
      <c r="O20" s="11"/>
    </row>
    <row r="21" spans="1:15" ht="14.45" customHeight="1" x14ac:dyDescent="0.2">
      <c r="A21" s="323">
        <v>46016</v>
      </c>
      <c r="B21" s="28">
        <v>1715</v>
      </c>
      <c r="C21" s="43">
        <v>1410</v>
      </c>
      <c r="D21" s="43">
        <v>265</v>
      </c>
      <c r="E21" s="43">
        <v>40</v>
      </c>
      <c r="F21" s="43">
        <v>5021.8980000000001</v>
      </c>
      <c r="G21" s="43">
        <v>3454.2249999999999</v>
      </c>
      <c r="H21" s="43">
        <v>1281.181</v>
      </c>
      <c r="I21" s="43">
        <v>286.49200000000002</v>
      </c>
      <c r="J21" s="28" t="s">
        <v>246</v>
      </c>
      <c r="K21" s="11"/>
      <c r="L21" s="11"/>
      <c r="M21" s="11"/>
      <c r="N21" s="11"/>
      <c r="O21" s="11"/>
    </row>
    <row r="22" spans="1:15" ht="14.45" customHeight="1" x14ac:dyDescent="0.2">
      <c r="A22" s="272">
        <v>46017</v>
      </c>
      <c r="B22" s="31">
        <v>24730</v>
      </c>
      <c r="C22" s="173">
        <v>21872</v>
      </c>
      <c r="D22" s="173">
        <v>2597</v>
      </c>
      <c r="E22" s="173">
        <v>261</v>
      </c>
      <c r="F22" s="173">
        <v>92682.353000000003</v>
      </c>
      <c r="G22" s="173">
        <v>50848.870999999999</v>
      </c>
      <c r="H22" s="173">
        <v>39241.620000000003</v>
      </c>
      <c r="I22" s="173">
        <v>2481.3040000000001</v>
      </c>
      <c r="J22" s="173">
        <v>110.55800000000001</v>
      </c>
      <c r="K22" s="11"/>
      <c r="L22" s="11"/>
      <c r="M22" s="11"/>
      <c r="N22" s="11"/>
      <c r="O22" s="11"/>
    </row>
    <row r="23" spans="1:15" ht="14.45" customHeight="1" x14ac:dyDescent="0.2">
      <c r="A23" s="273">
        <v>46018</v>
      </c>
      <c r="B23" s="28">
        <v>29402</v>
      </c>
      <c r="C23" s="43">
        <v>26192</v>
      </c>
      <c r="D23" s="43">
        <v>2912</v>
      </c>
      <c r="E23" s="43">
        <v>298</v>
      </c>
      <c r="F23" s="43">
        <v>97040.456999999995</v>
      </c>
      <c r="G23" s="43">
        <v>58395.885999999999</v>
      </c>
      <c r="H23" s="43">
        <v>36480.103000000003</v>
      </c>
      <c r="I23" s="43">
        <v>2081.5500000000002</v>
      </c>
      <c r="J23" s="43">
        <v>82.918000000000006</v>
      </c>
      <c r="K23" s="11"/>
      <c r="L23" s="11"/>
      <c r="M23" s="11"/>
      <c r="N23" s="11"/>
      <c r="O23" s="11"/>
    </row>
    <row r="24" spans="1:15" ht="14.45" customHeight="1" x14ac:dyDescent="0.2">
      <c r="A24" s="272">
        <v>46019</v>
      </c>
      <c r="B24" s="31">
        <v>21950</v>
      </c>
      <c r="C24" s="173">
        <v>19386</v>
      </c>
      <c r="D24" s="173">
        <v>2285</v>
      </c>
      <c r="E24" s="173">
        <v>279</v>
      </c>
      <c r="F24" s="173">
        <v>81786.298999999999</v>
      </c>
      <c r="G24" s="173">
        <v>44244.508000000002</v>
      </c>
      <c r="H24" s="173">
        <v>34283.082000000002</v>
      </c>
      <c r="I24" s="173">
        <v>3166.3580000000002</v>
      </c>
      <c r="J24" s="173">
        <v>92.350999999999999</v>
      </c>
      <c r="K24" s="11"/>
      <c r="L24" s="11"/>
      <c r="M24" s="11"/>
      <c r="N24" s="11"/>
      <c r="O24" s="11"/>
    </row>
    <row r="25" spans="1:15" ht="14.45" customHeight="1" x14ac:dyDescent="0.2">
      <c r="A25" s="273">
        <v>46020</v>
      </c>
      <c r="B25" s="28">
        <v>20150</v>
      </c>
      <c r="C25" s="43">
        <v>17607</v>
      </c>
      <c r="D25" s="43">
        <v>2301</v>
      </c>
      <c r="E25" s="43">
        <v>242</v>
      </c>
      <c r="F25" s="43">
        <v>68993.48</v>
      </c>
      <c r="G25" s="43">
        <v>40384.788999999997</v>
      </c>
      <c r="H25" s="43">
        <v>26790.263999999999</v>
      </c>
      <c r="I25" s="43">
        <v>1641.2560000000001</v>
      </c>
      <c r="J25" s="43">
        <v>177.17099999999999</v>
      </c>
      <c r="K25" s="11"/>
      <c r="L25" s="11"/>
      <c r="M25" s="11"/>
      <c r="N25" s="11"/>
      <c r="O25" s="11"/>
    </row>
    <row r="26" spans="1:15" ht="14.45" customHeight="1" x14ac:dyDescent="0.2">
      <c r="A26" s="272">
        <v>46021</v>
      </c>
      <c r="B26" s="31">
        <v>22314</v>
      </c>
      <c r="C26" s="173">
        <v>18559</v>
      </c>
      <c r="D26" s="173">
        <v>3535</v>
      </c>
      <c r="E26" s="173">
        <v>220</v>
      </c>
      <c r="F26" s="173">
        <v>107652.15399999999</v>
      </c>
      <c r="G26" s="173">
        <v>44334.175000000003</v>
      </c>
      <c r="H26" s="173">
        <v>59816.921999999999</v>
      </c>
      <c r="I26" s="173">
        <v>3474.9589999999998</v>
      </c>
      <c r="J26" s="173">
        <v>26.097999999999999</v>
      </c>
      <c r="K26" s="11"/>
      <c r="L26" s="11"/>
      <c r="M26" s="11"/>
      <c r="N26" s="11"/>
      <c r="O26" s="11"/>
    </row>
    <row r="27" spans="1:15" ht="14.45" customHeight="1" x14ac:dyDescent="0.2">
      <c r="A27" s="273">
        <v>46022</v>
      </c>
      <c r="B27" s="28">
        <v>30461</v>
      </c>
      <c r="C27" s="43">
        <v>25911</v>
      </c>
      <c r="D27" s="43">
        <v>4285</v>
      </c>
      <c r="E27" s="43">
        <v>265</v>
      </c>
      <c r="F27" s="43">
        <v>148508.81400000001</v>
      </c>
      <c r="G27" s="43">
        <v>60102.444000000003</v>
      </c>
      <c r="H27" s="43">
        <v>86004.797000000006</v>
      </c>
      <c r="I27" s="43">
        <v>2383.498</v>
      </c>
      <c r="J27" s="43">
        <v>18.074999999999999</v>
      </c>
      <c r="K27" s="11"/>
      <c r="L27" s="11"/>
      <c r="M27" s="11"/>
      <c r="N27" s="11"/>
      <c r="O27" s="11"/>
    </row>
    <row r="28" spans="1:15" ht="14.45" customHeight="1" x14ac:dyDescent="0.2">
      <c r="A28" s="272">
        <v>46023</v>
      </c>
      <c r="B28" s="31">
        <v>18123</v>
      </c>
      <c r="C28" s="173">
        <v>16011</v>
      </c>
      <c r="D28" s="173">
        <v>1932</v>
      </c>
      <c r="E28" s="173">
        <v>180</v>
      </c>
      <c r="F28" s="173">
        <v>117943.299</v>
      </c>
      <c r="G28" s="173">
        <v>45484.964999999997</v>
      </c>
      <c r="H28" s="173">
        <v>67353.247000000003</v>
      </c>
      <c r="I28" s="173">
        <v>5105.0870000000004</v>
      </c>
      <c r="J28" s="31" t="s">
        <v>246</v>
      </c>
      <c r="K28" s="11"/>
      <c r="L28" s="11"/>
      <c r="M28" s="11"/>
      <c r="N28" s="17"/>
      <c r="O28" s="11"/>
    </row>
    <row r="29" spans="1:15" ht="14.45" customHeight="1" x14ac:dyDescent="0.2">
      <c r="A29" s="273">
        <v>46024</v>
      </c>
      <c r="B29" s="28">
        <v>7089</v>
      </c>
      <c r="C29" s="43">
        <v>6043</v>
      </c>
      <c r="D29" s="43">
        <v>932</v>
      </c>
      <c r="E29" s="43">
        <v>114</v>
      </c>
      <c r="F29" s="43">
        <v>121746.572</v>
      </c>
      <c r="G29" s="43">
        <v>14922.278</v>
      </c>
      <c r="H29" s="43">
        <v>105840.05100000001</v>
      </c>
      <c r="I29" s="43">
        <v>966.68799999999999</v>
      </c>
      <c r="J29" s="43">
        <v>17.555</v>
      </c>
      <c r="K29" s="11"/>
      <c r="L29" s="11"/>
      <c r="M29" s="11"/>
      <c r="N29" s="17"/>
      <c r="O29" s="11"/>
    </row>
    <row r="30" spans="1:15" ht="14.45" customHeight="1" x14ac:dyDescent="0.2">
      <c r="A30" s="272">
        <v>46025</v>
      </c>
      <c r="B30" s="31">
        <v>19568</v>
      </c>
      <c r="C30" s="173">
        <v>17430</v>
      </c>
      <c r="D30" s="173">
        <v>1922</v>
      </c>
      <c r="E30" s="173">
        <v>216</v>
      </c>
      <c r="F30" s="173">
        <v>64190.159</v>
      </c>
      <c r="G30" s="173">
        <v>41677.065000000002</v>
      </c>
      <c r="H30" s="173">
        <v>20844.383000000002</v>
      </c>
      <c r="I30" s="173">
        <v>1646.442</v>
      </c>
      <c r="J30" s="173">
        <v>22.268999999999998</v>
      </c>
      <c r="K30" s="11"/>
      <c r="L30" s="11"/>
      <c r="M30" s="11"/>
      <c r="N30" s="11"/>
      <c r="O30" s="11"/>
    </row>
    <row r="31" spans="1:15" ht="14.45" customHeight="1" x14ac:dyDescent="0.2">
      <c r="A31" s="273">
        <v>46026</v>
      </c>
      <c r="B31" s="28">
        <v>10414</v>
      </c>
      <c r="C31" s="43">
        <v>9247</v>
      </c>
      <c r="D31" s="43">
        <v>1031</v>
      </c>
      <c r="E31" s="43">
        <v>136</v>
      </c>
      <c r="F31" s="43">
        <v>90039.25</v>
      </c>
      <c r="G31" s="43">
        <v>64331.972000000002</v>
      </c>
      <c r="H31" s="43">
        <v>19535.702000000001</v>
      </c>
      <c r="I31" s="43">
        <v>6162.1080000000002</v>
      </c>
      <c r="J31" s="43">
        <v>9.468</v>
      </c>
      <c r="K31" s="11"/>
      <c r="L31" s="11"/>
      <c r="M31" s="11"/>
      <c r="N31" s="11"/>
      <c r="O31" s="11"/>
    </row>
    <row r="32" spans="1:15" ht="14.45" customHeight="1" x14ac:dyDescent="0.2">
      <c r="A32" s="272">
        <v>46035</v>
      </c>
      <c r="B32" s="31">
        <v>7295</v>
      </c>
      <c r="C32" s="173">
        <v>6317</v>
      </c>
      <c r="D32" s="173">
        <v>863</v>
      </c>
      <c r="E32" s="173">
        <v>115</v>
      </c>
      <c r="F32" s="173">
        <v>30358.785</v>
      </c>
      <c r="G32" s="173">
        <v>14600.394</v>
      </c>
      <c r="H32" s="173">
        <v>15398.433000000001</v>
      </c>
      <c r="I32" s="173">
        <v>359.95800000000003</v>
      </c>
      <c r="J32" s="31" t="s">
        <v>246</v>
      </c>
      <c r="K32" s="11"/>
      <c r="L32" s="11"/>
      <c r="M32" s="11"/>
      <c r="N32" s="11"/>
      <c r="O32" s="11"/>
    </row>
    <row r="33" spans="1:15" ht="14.45" customHeight="1" x14ac:dyDescent="0.2">
      <c r="A33" s="273">
        <v>46112</v>
      </c>
      <c r="B33" s="28">
        <v>1259</v>
      </c>
      <c r="C33" s="43">
        <v>1150</v>
      </c>
      <c r="D33" s="43">
        <v>88</v>
      </c>
      <c r="E33" s="43">
        <v>21</v>
      </c>
      <c r="F33" s="43">
        <v>4637.5259999999998</v>
      </c>
      <c r="G33" s="43">
        <v>3569.241</v>
      </c>
      <c r="H33" s="43">
        <v>782.40300000000002</v>
      </c>
      <c r="I33" s="43">
        <v>285.88200000000001</v>
      </c>
      <c r="J33" s="28" t="s">
        <v>246</v>
      </c>
      <c r="K33" s="11"/>
      <c r="L33" s="11"/>
      <c r="M33" s="11"/>
      <c r="N33" s="11"/>
      <c r="O33" s="11"/>
    </row>
    <row r="34" spans="1:15" ht="14.45" customHeight="1" x14ac:dyDescent="0.2">
      <c r="A34" s="272">
        <v>46131</v>
      </c>
      <c r="B34" s="31">
        <v>281</v>
      </c>
      <c r="C34" s="173">
        <v>212</v>
      </c>
      <c r="D34" s="173">
        <v>57</v>
      </c>
      <c r="E34" s="173">
        <v>12</v>
      </c>
      <c r="F34" s="173">
        <v>870.91200000000003</v>
      </c>
      <c r="G34" s="173">
        <v>475.36500000000001</v>
      </c>
      <c r="H34" s="173">
        <v>353.49700000000001</v>
      </c>
      <c r="I34" s="173">
        <v>42.05</v>
      </c>
      <c r="J34" s="31" t="s">
        <v>246</v>
      </c>
      <c r="K34" s="11"/>
      <c r="L34" s="11"/>
      <c r="M34" s="11"/>
      <c r="N34" s="11"/>
      <c r="O34" s="11"/>
    </row>
    <row r="35" spans="1:15" ht="14.45" customHeight="1" x14ac:dyDescent="0.2">
      <c r="A35" s="273">
        <v>46135</v>
      </c>
      <c r="B35" s="28">
        <v>55</v>
      </c>
      <c r="C35" s="43">
        <v>55</v>
      </c>
      <c r="D35" s="28" t="s">
        <v>246</v>
      </c>
      <c r="E35" s="28" t="s">
        <v>246</v>
      </c>
      <c r="F35" s="43">
        <v>97.510999999999996</v>
      </c>
      <c r="G35" s="43">
        <v>97.510999999999996</v>
      </c>
      <c r="H35" s="28" t="s">
        <v>246</v>
      </c>
      <c r="I35" s="28" t="s">
        <v>246</v>
      </c>
      <c r="J35" s="28" t="s">
        <v>246</v>
      </c>
      <c r="K35" s="11"/>
      <c r="L35" s="11"/>
      <c r="M35" s="11"/>
      <c r="N35" s="11"/>
      <c r="O35" s="11"/>
    </row>
    <row r="36" spans="1:15" ht="14.45" customHeight="1" x14ac:dyDescent="0.2">
      <c r="A36" s="158" t="s">
        <v>615</v>
      </c>
      <c r="B36" s="31">
        <v>14</v>
      </c>
      <c r="C36" s="173">
        <v>0</v>
      </c>
      <c r="D36" s="173">
        <v>10</v>
      </c>
      <c r="E36" s="173">
        <v>4</v>
      </c>
      <c r="F36" s="173">
        <v>52.732999999541789</v>
      </c>
      <c r="G36" s="173">
        <v>0</v>
      </c>
      <c r="H36" s="173">
        <v>29</v>
      </c>
      <c r="I36" s="173">
        <v>9</v>
      </c>
      <c r="J36" s="173">
        <v>15</v>
      </c>
      <c r="K36" s="11"/>
      <c r="L36" s="11"/>
      <c r="M36" s="11"/>
      <c r="N36" s="11"/>
      <c r="O36" s="11"/>
    </row>
    <row r="37" spans="1:15" ht="14.45" customHeight="1" x14ac:dyDescent="0.2">
      <c r="A37" s="207" t="s">
        <v>231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ht="14.45" customHeight="1" x14ac:dyDescent="0.2">
      <c r="A38" s="37" t="s">
        <v>629</v>
      </c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</sheetData>
  <mergeCells count="2">
    <mergeCell ref="B3:E3"/>
    <mergeCell ref="F3:J3"/>
  </mergeCells>
  <pageMargins left="0.39370078740157477" right="0.39370078740157477" top="0.59055118110236215" bottom="0.59055118110236215" header="0.3" footer="0.3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L57"/>
  <sheetViews>
    <sheetView workbookViewId="0"/>
  </sheetViews>
  <sheetFormatPr baseColWidth="10" defaultRowHeight="12.75" x14ac:dyDescent="0.2"/>
  <cols>
    <col min="1" max="1" width="17.42578125" customWidth="1"/>
    <col min="2" max="5" width="12.5703125" customWidth="1"/>
    <col min="6" max="6" width="8.7109375" customWidth="1"/>
    <col min="7" max="7" width="10.28515625" customWidth="1"/>
    <col min="8" max="8" width="12.7109375" style="1" bestFit="1" customWidth="1"/>
    <col min="10" max="10" width="11.42578125" style="1"/>
    <col min="12" max="12" width="11.42578125" style="1"/>
  </cols>
  <sheetData>
    <row r="1" spans="1:12" ht="15.75" customHeight="1" x14ac:dyDescent="0.2">
      <c r="A1" s="24" t="s">
        <v>669</v>
      </c>
      <c r="B1" s="24"/>
      <c r="C1" s="24"/>
      <c r="D1" s="11"/>
      <c r="E1" s="11"/>
      <c r="F1" s="11"/>
      <c r="G1" s="11"/>
      <c r="H1" s="17"/>
      <c r="I1" s="11"/>
      <c r="J1" s="17"/>
      <c r="K1" s="11"/>
      <c r="L1" s="17"/>
    </row>
    <row r="2" spans="1:12" x14ac:dyDescent="0.2">
      <c r="A2" s="11"/>
      <c r="B2" s="11"/>
      <c r="C2" s="11"/>
      <c r="D2" s="11"/>
      <c r="E2" s="11"/>
      <c r="F2" s="11"/>
      <c r="G2" s="11"/>
      <c r="H2" s="17"/>
      <c r="I2" s="11"/>
      <c r="J2" s="17"/>
      <c r="K2" s="11"/>
      <c r="L2" s="17"/>
    </row>
    <row r="3" spans="1:12" ht="25.5" customHeight="1" x14ac:dyDescent="0.2">
      <c r="A3" s="39"/>
      <c r="B3" s="39" t="s">
        <v>0</v>
      </c>
      <c r="C3" s="39" t="s">
        <v>270</v>
      </c>
      <c r="D3" s="39" t="s">
        <v>269</v>
      </c>
      <c r="E3" s="39" t="s">
        <v>265</v>
      </c>
      <c r="F3" s="43"/>
      <c r="G3" s="43"/>
      <c r="H3" s="17"/>
      <c r="I3" s="11"/>
      <c r="J3" s="17"/>
      <c r="K3" s="11"/>
      <c r="L3" s="17"/>
    </row>
    <row r="4" spans="1:12" ht="15.75" customHeight="1" x14ac:dyDescent="0.2">
      <c r="A4" s="43" t="s">
        <v>316</v>
      </c>
      <c r="B4" s="49">
        <f>SUM(C4,D4,E4)</f>
        <v>226006</v>
      </c>
      <c r="C4" s="49">
        <v>225127</v>
      </c>
      <c r="D4" s="49">
        <v>800</v>
      </c>
      <c r="E4" s="49">
        <v>79</v>
      </c>
      <c r="F4" s="43"/>
      <c r="G4" s="43"/>
      <c r="H4" s="17"/>
      <c r="I4" s="11"/>
      <c r="J4" s="17"/>
      <c r="K4" s="11"/>
      <c r="L4" s="17"/>
    </row>
    <row r="5" spans="1:12" ht="15.75" customHeight="1" x14ac:dyDescent="0.2">
      <c r="A5" s="158" t="s">
        <v>264</v>
      </c>
      <c r="B5" s="173">
        <f>SUM(C5,D5,E5)</f>
        <v>869474.02300000004</v>
      </c>
      <c r="C5" s="173">
        <v>591157.83600000001</v>
      </c>
      <c r="D5" s="173">
        <v>119291.355</v>
      </c>
      <c r="E5" s="173">
        <v>159024.83199999999</v>
      </c>
      <c r="F5" s="43"/>
      <c r="G5" s="43"/>
      <c r="H5" s="17"/>
      <c r="I5" s="11"/>
      <c r="J5" s="17"/>
      <c r="K5" s="11"/>
      <c r="L5" s="17"/>
    </row>
    <row r="6" spans="1:12" ht="15.75" customHeight="1" x14ac:dyDescent="0.2">
      <c r="A6" s="66" t="s">
        <v>2</v>
      </c>
      <c r="B6" s="49">
        <f>SUM(C6,D6,E6)</f>
        <v>159013.81400000001</v>
      </c>
      <c r="C6" s="49">
        <v>118362.077</v>
      </c>
      <c r="D6" s="49">
        <v>18062.126</v>
      </c>
      <c r="E6" s="49">
        <v>22589.611000000001</v>
      </c>
      <c r="F6" s="43"/>
      <c r="G6" s="49"/>
      <c r="H6" s="17"/>
      <c r="I6" s="214"/>
      <c r="J6" s="17"/>
      <c r="K6" s="213"/>
      <c r="L6" s="17"/>
    </row>
    <row r="7" spans="1:12" ht="15.75" customHeight="1" x14ac:dyDescent="0.2">
      <c r="A7" s="30" t="s">
        <v>3</v>
      </c>
      <c r="B7" s="173">
        <f>SUM(C7,D7,E7)</f>
        <v>91337.837</v>
      </c>
      <c r="C7" s="173">
        <v>65005.45</v>
      </c>
      <c r="D7" s="173">
        <v>11092.369000000001</v>
      </c>
      <c r="E7" s="173">
        <v>15240.018</v>
      </c>
      <c r="F7" s="43"/>
      <c r="G7" s="43"/>
      <c r="H7" s="17"/>
      <c r="I7" s="214"/>
      <c r="J7" s="17"/>
      <c r="K7" s="213"/>
      <c r="L7" s="17"/>
    </row>
    <row r="8" spans="1:12" ht="15.75" customHeight="1" x14ac:dyDescent="0.2">
      <c r="A8" s="66" t="s">
        <v>4</v>
      </c>
      <c r="B8" s="49">
        <f t="shared" ref="B8:B17" si="0">SUM(C8,D8,E8)</f>
        <v>107445.33200000001</v>
      </c>
      <c r="C8" s="49">
        <v>79886.456000000006</v>
      </c>
      <c r="D8" s="49">
        <v>10322.001</v>
      </c>
      <c r="E8" s="49">
        <v>17236.875</v>
      </c>
      <c r="F8" s="43"/>
      <c r="G8" s="49"/>
      <c r="H8" s="17"/>
      <c r="I8" s="214"/>
      <c r="J8" s="17"/>
      <c r="K8" s="213"/>
      <c r="L8" s="17"/>
    </row>
    <row r="9" spans="1:12" ht="15.75" customHeight="1" x14ac:dyDescent="0.2">
      <c r="A9" s="30" t="s">
        <v>5</v>
      </c>
      <c r="B9" s="173">
        <f t="shared" si="0"/>
        <v>82719.502999999997</v>
      </c>
      <c r="C9" s="173">
        <v>55593.207999999999</v>
      </c>
      <c r="D9" s="173">
        <v>12279.47</v>
      </c>
      <c r="E9" s="173">
        <v>14846.825000000001</v>
      </c>
      <c r="F9" s="43"/>
      <c r="G9" s="43"/>
      <c r="H9" s="17"/>
      <c r="I9" s="214"/>
      <c r="J9" s="17"/>
      <c r="K9" s="213"/>
      <c r="L9" s="17"/>
    </row>
    <row r="10" spans="1:12" ht="15.75" customHeight="1" x14ac:dyDescent="0.2">
      <c r="A10" s="66" t="s">
        <v>6</v>
      </c>
      <c r="B10" s="49">
        <f t="shared" si="0"/>
        <v>50230.712</v>
      </c>
      <c r="C10" s="49">
        <v>32045.616000000002</v>
      </c>
      <c r="D10" s="49">
        <v>7248.1270000000004</v>
      </c>
      <c r="E10" s="49">
        <v>10936.968999999999</v>
      </c>
      <c r="F10" s="43"/>
      <c r="G10" s="49"/>
      <c r="H10" s="17"/>
      <c r="I10" s="214"/>
      <c r="J10" s="17"/>
      <c r="K10" s="213"/>
      <c r="L10" s="17"/>
    </row>
    <row r="11" spans="1:12" ht="15.75" customHeight="1" x14ac:dyDescent="0.2">
      <c r="A11" s="30" t="s">
        <v>7</v>
      </c>
      <c r="B11" s="173">
        <f t="shared" si="0"/>
        <v>38635.263999999996</v>
      </c>
      <c r="C11" s="173">
        <v>22757.351999999999</v>
      </c>
      <c r="D11" s="173">
        <v>6591.701</v>
      </c>
      <c r="E11" s="173">
        <v>9286.2109999999993</v>
      </c>
      <c r="F11" s="43"/>
      <c r="G11" s="43"/>
      <c r="H11" s="17"/>
      <c r="I11" s="214"/>
      <c r="J11" s="17"/>
      <c r="K11" s="213"/>
      <c r="L11" s="17"/>
    </row>
    <row r="12" spans="1:12" ht="15.75" customHeight="1" x14ac:dyDescent="0.2">
      <c r="A12" s="66" t="s">
        <v>8</v>
      </c>
      <c r="B12" s="49">
        <f t="shared" si="0"/>
        <v>32350.232</v>
      </c>
      <c r="C12" s="49">
        <v>17814.526000000002</v>
      </c>
      <c r="D12" s="49">
        <v>6275.3710000000001</v>
      </c>
      <c r="E12" s="49">
        <v>8260.3349999999991</v>
      </c>
      <c r="F12" s="43"/>
      <c r="G12" s="49"/>
      <c r="H12" s="17"/>
      <c r="I12" s="214"/>
      <c r="J12" s="17"/>
      <c r="K12" s="213"/>
      <c r="L12" s="17"/>
    </row>
    <row r="13" spans="1:12" ht="15.75" customHeight="1" x14ac:dyDescent="0.2">
      <c r="A13" s="30" t="s">
        <v>9</v>
      </c>
      <c r="B13" s="173">
        <f t="shared" si="0"/>
        <v>27514.879000000001</v>
      </c>
      <c r="C13" s="173">
        <v>14962.975</v>
      </c>
      <c r="D13" s="173">
        <v>5348.27</v>
      </c>
      <c r="E13" s="173">
        <v>7203.634</v>
      </c>
      <c r="F13" s="43"/>
      <c r="G13" s="43"/>
      <c r="H13" s="17"/>
      <c r="I13" s="214"/>
      <c r="J13" s="17"/>
      <c r="K13" s="213"/>
      <c r="L13" s="17"/>
    </row>
    <row r="14" spans="1:12" ht="15.75" customHeight="1" x14ac:dyDescent="0.2">
      <c r="A14" s="66" t="s">
        <v>10</v>
      </c>
      <c r="B14" s="49">
        <f t="shared" si="0"/>
        <v>37866.017999999996</v>
      </c>
      <c r="C14" s="49">
        <v>22124.312999999998</v>
      </c>
      <c r="D14" s="49">
        <v>7557.9669999999996</v>
      </c>
      <c r="E14" s="49">
        <v>8183.7380000000003</v>
      </c>
      <c r="F14" s="43"/>
      <c r="G14" s="49"/>
      <c r="H14" s="17"/>
      <c r="I14" s="214"/>
      <c r="J14" s="17"/>
      <c r="K14" s="213"/>
      <c r="L14" s="17"/>
    </row>
    <row r="15" spans="1:12" ht="15.75" customHeight="1" x14ac:dyDescent="0.2">
      <c r="A15" s="30" t="s">
        <v>11</v>
      </c>
      <c r="B15" s="173">
        <f t="shared" si="0"/>
        <v>42920.68</v>
      </c>
      <c r="C15" s="173">
        <v>25174.758999999998</v>
      </c>
      <c r="D15" s="173">
        <v>7160.27</v>
      </c>
      <c r="E15" s="173">
        <v>10585.651</v>
      </c>
      <c r="F15" s="43"/>
      <c r="G15" s="49"/>
      <c r="H15" s="17"/>
      <c r="I15" s="214"/>
      <c r="J15" s="17"/>
      <c r="K15" s="213"/>
      <c r="L15" s="17"/>
    </row>
    <row r="16" spans="1:12" ht="15.75" customHeight="1" x14ac:dyDescent="0.2">
      <c r="A16" s="66" t="s">
        <v>12</v>
      </c>
      <c r="B16" s="49">
        <f t="shared" si="0"/>
        <v>88215.422999999995</v>
      </c>
      <c r="C16" s="49">
        <v>58167.330999999998</v>
      </c>
      <c r="D16" s="49">
        <v>14214.296</v>
      </c>
      <c r="E16" s="49">
        <v>15833.796</v>
      </c>
      <c r="F16" s="43"/>
      <c r="G16" s="49"/>
      <c r="H16" s="17"/>
      <c r="I16" s="214"/>
      <c r="J16" s="17"/>
      <c r="K16" s="213"/>
      <c r="L16" s="17"/>
    </row>
    <row r="17" spans="1:12" ht="15.75" customHeight="1" x14ac:dyDescent="0.2">
      <c r="A17" s="30" t="s">
        <v>13</v>
      </c>
      <c r="B17" s="173">
        <f t="shared" si="0"/>
        <v>111224.329</v>
      </c>
      <c r="C17" s="173">
        <v>79263.773000000001</v>
      </c>
      <c r="D17" s="173">
        <v>13139.387000000001</v>
      </c>
      <c r="E17" s="173">
        <v>18821.169000000002</v>
      </c>
      <c r="F17" s="43"/>
      <c r="G17" s="49"/>
      <c r="H17" s="17"/>
      <c r="I17" s="214"/>
      <c r="J17" s="17"/>
      <c r="K17" s="213"/>
      <c r="L17" s="17"/>
    </row>
    <row r="18" spans="1:12" ht="14.1" customHeight="1" x14ac:dyDescent="0.2">
      <c r="A18" s="37" t="s">
        <v>231</v>
      </c>
      <c r="B18" s="37"/>
      <c r="C18" s="43"/>
      <c r="D18" s="52"/>
      <c r="E18" s="52"/>
      <c r="F18" s="43"/>
      <c r="G18" s="43"/>
      <c r="H18" s="17"/>
      <c r="I18" s="11"/>
      <c r="J18" s="17"/>
      <c r="K18" s="11"/>
      <c r="L18" s="17"/>
    </row>
    <row r="19" spans="1:12" ht="12.75" customHeight="1" x14ac:dyDescent="0.2">
      <c r="A19" s="37" t="s">
        <v>329</v>
      </c>
      <c r="B19" s="37"/>
      <c r="C19" s="43"/>
      <c r="D19" s="43"/>
      <c r="E19" s="43"/>
      <c r="F19" s="43"/>
      <c r="G19" s="43"/>
      <c r="H19" s="17"/>
      <c r="I19" s="11"/>
      <c r="J19" s="17"/>
      <c r="K19" s="11"/>
      <c r="L19" s="17"/>
    </row>
    <row r="20" spans="1:12" x14ac:dyDescent="0.2">
      <c r="A20" s="11"/>
      <c r="B20" s="11"/>
      <c r="C20" s="43"/>
      <c r="D20" s="43"/>
      <c r="E20" s="43"/>
      <c r="F20" s="11"/>
      <c r="G20" s="11"/>
      <c r="H20" s="17"/>
      <c r="I20" s="11"/>
      <c r="J20" s="17"/>
      <c r="K20" s="11"/>
      <c r="L20" s="17"/>
    </row>
    <row r="21" spans="1:12" x14ac:dyDescent="0.2">
      <c r="A21" s="11"/>
      <c r="B21" s="11"/>
      <c r="C21" s="43"/>
      <c r="D21" s="43"/>
      <c r="E21" s="43"/>
      <c r="F21" s="11"/>
      <c r="G21" s="11"/>
      <c r="H21" s="17"/>
      <c r="I21" s="11"/>
      <c r="J21" s="17"/>
      <c r="K21" s="11"/>
      <c r="L21" s="17"/>
    </row>
    <row r="22" spans="1:12" x14ac:dyDescent="0.2">
      <c r="A22" s="11"/>
      <c r="B22" s="11"/>
      <c r="C22" s="43"/>
      <c r="D22" s="43"/>
      <c r="E22" s="43"/>
      <c r="F22" s="11"/>
      <c r="G22" s="11"/>
      <c r="H22" s="17"/>
      <c r="I22" s="11"/>
      <c r="J22" s="17"/>
      <c r="K22" s="11"/>
      <c r="L22" s="17"/>
    </row>
    <row r="23" spans="1:12" x14ac:dyDescent="0.2">
      <c r="A23" s="11"/>
      <c r="B23" s="11"/>
      <c r="C23" s="43"/>
      <c r="D23" s="43"/>
      <c r="E23" s="43"/>
      <c r="F23" s="11"/>
      <c r="G23" s="11"/>
      <c r="H23" s="17"/>
      <c r="I23" s="11"/>
      <c r="J23" s="17"/>
      <c r="K23" s="11"/>
      <c r="L23" s="17"/>
    </row>
    <row r="24" spans="1:12" x14ac:dyDescent="0.2">
      <c r="A24" s="11"/>
      <c r="B24" s="11"/>
      <c r="C24" s="43"/>
      <c r="D24" s="43"/>
      <c r="E24" s="43"/>
      <c r="F24" s="11"/>
      <c r="G24" s="11"/>
      <c r="H24" s="17"/>
      <c r="I24" s="11"/>
      <c r="J24" s="17"/>
      <c r="K24" s="11"/>
      <c r="L24" s="17"/>
    </row>
    <row r="25" spans="1:12" x14ac:dyDescent="0.2">
      <c r="A25" s="11"/>
      <c r="B25" s="11"/>
      <c r="C25" s="43"/>
      <c r="D25" s="43"/>
      <c r="E25" s="43"/>
      <c r="F25" s="11"/>
      <c r="G25" s="11"/>
      <c r="H25" s="17"/>
      <c r="I25" s="11"/>
      <c r="J25" s="17"/>
      <c r="K25" s="11"/>
      <c r="L25" s="17"/>
    </row>
    <row r="26" spans="1:12" x14ac:dyDescent="0.2">
      <c r="A26" s="11"/>
      <c r="B26" s="11"/>
      <c r="C26" s="43"/>
      <c r="D26" s="43"/>
      <c r="E26" s="43"/>
      <c r="F26" s="11"/>
      <c r="G26" s="11"/>
      <c r="H26" s="17"/>
      <c r="I26" s="11"/>
      <c r="J26" s="17"/>
      <c r="K26" s="11"/>
      <c r="L26" s="17"/>
    </row>
    <row r="27" spans="1:12" x14ac:dyDescent="0.2">
      <c r="A27" s="11"/>
      <c r="B27" s="11"/>
      <c r="C27" s="43"/>
      <c r="D27" s="43"/>
      <c r="E27" s="43"/>
      <c r="F27" s="11"/>
      <c r="G27" s="11"/>
      <c r="H27" s="17"/>
      <c r="I27" s="11"/>
      <c r="J27" s="17"/>
      <c r="K27" s="11"/>
      <c r="L27" s="17"/>
    </row>
    <row r="28" spans="1:12" x14ac:dyDescent="0.2">
      <c r="A28" s="11"/>
      <c r="B28" s="11"/>
      <c r="C28" s="43"/>
      <c r="D28" s="43"/>
      <c r="E28" s="43"/>
      <c r="F28" s="11"/>
      <c r="G28" s="11"/>
      <c r="H28" s="17"/>
      <c r="I28" s="11"/>
      <c r="J28" s="17"/>
      <c r="K28" s="11"/>
      <c r="L28" s="17"/>
    </row>
    <row r="29" spans="1:12" x14ac:dyDescent="0.2">
      <c r="A29" s="11"/>
      <c r="B29" s="11"/>
      <c r="C29" s="43"/>
      <c r="D29" s="43"/>
      <c r="E29" s="43"/>
      <c r="F29" s="11"/>
      <c r="G29" s="11"/>
      <c r="H29" s="17"/>
      <c r="I29" s="11"/>
      <c r="J29" s="17"/>
      <c r="K29" s="11"/>
      <c r="L29" s="17"/>
    </row>
    <row r="30" spans="1:12" x14ac:dyDescent="0.2">
      <c r="A30" s="11"/>
      <c r="B30" s="11"/>
      <c r="C30" s="43"/>
      <c r="D30" s="43"/>
      <c r="E30" s="43"/>
      <c r="F30" s="11"/>
      <c r="G30" s="11"/>
      <c r="H30" s="17"/>
      <c r="I30" s="11"/>
      <c r="J30" s="17"/>
      <c r="K30" s="11"/>
      <c r="L30" s="17"/>
    </row>
    <row r="31" spans="1:12" x14ac:dyDescent="0.2">
      <c r="A31" s="11"/>
      <c r="B31" s="11"/>
      <c r="C31" s="11"/>
      <c r="D31" s="11"/>
      <c r="E31" s="43"/>
      <c r="F31" s="11"/>
      <c r="G31" s="11"/>
      <c r="H31" s="17"/>
      <c r="I31" s="11"/>
      <c r="J31" s="17"/>
      <c r="K31" s="11"/>
      <c r="L31" s="17"/>
    </row>
    <row r="32" spans="1:12" x14ac:dyDescent="0.2">
      <c r="A32" s="11"/>
      <c r="B32" s="11"/>
      <c r="C32" s="11"/>
      <c r="D32" s="11"/>
      <c r="E32" s="43"/>
      <c r="F32" s="11"/>
      <c r="G32" s="11"/>
      <c r="H32" s="17"/>
      <c r="I32" s="11"/>
      <c r="J32" s="17"/>
      <c r="K32" s="11"/>
      <c r="L32" s="17"/>
    </row>
    <row r="33" spans="1:12" x14ac:dyDescent="0.2">
      <c r="A33" s="11"/>
      <c r="B33" s="11"/>
      <c r="C33" s="11"/>
      <c r="D33" s="11"/>
      <c r="E33" s="43"/>
      <c r="F33" s="11"/>
      <c r="G33" s="11"/>
      <c r="H33" s="17"/>
      <c r="I33" s="11"/>
      <c r="J33" s="17"/>
      <c r="K33" s="11"/>
      <c r="L33" s="17"/>
    </row>
    <row r="34" spans="1:12" x14ac:dyDescent="0.2">
      <c r="A34" s="11"/>
      <c r="B34" s="11"/>
      <c r="C34" s="11"/>
      <c r="D34" s="11"/>
      <c r="E34" s="43"/>
      <c r="F34" s="11"/>
      <c r="G34" s="11"/>
      <c r="H34" s="17"/>
      <c r="I34" s="11"/>
      <c r="J34" s="17"/>
      <c r="K34" s="11"/>
      <c r="L34" s="17"/>
    </row>
    <row r="35" spans="1:12" x14ac:dyDescent="0.2">
      <c r="A35" s="11"/>
      <c r="B35" s="11"/>
      <c r="C35" s="11"/>
      <c r="D35" s="11"/>
      <c r="E35" s="43"/>
      <c r="F35" s="11"/>
      <c r="G35" s="11"/>
      <c r="H35" s="17"/>
      <c r="I35" s="11"/>
      <c r="J35" s="17"/>
      <c r="K35" s="11"/>
      <c r="L35" s="17"/>
    </row>
    <row r="36" spans="1:12" x14ac:dyDescent="0.2">
      <c r="A36" s="11"/>
      <c r="B36" s="11"/>
      <c r="C36" s="11"/>
      <c r="D36" s="11"/>
      <c r="E36" s="43"/>
      <c r="F36" s="11"/>
      <c r="G36" s="11"/>
      <c r="H36" s="17"/>
      <c r="I36" s="11"/>
      <c r="J36" s="17"/>
      <c r="K36" s="11"/>
      <c r="L36" s="17"/>
    </row>
    <row r="37" spans="1:12" x14ac:dyDescent="0.2">
      <c r="A37" s="11"/>
      <c r="B37" s="11"/>
      <c r="C37" s="11"/>
      <c r="D37" s="11"/>
      <c r="E37" s="43"/>
      <c r="F37" s="11"/>
      <c r="G37" s="11"/>
      <c r="H37" s="17"/>
      <c r="I37" s="11"/>
      <c r="J37" s="17"/>
      <c r="K37" s="11"/>
      <c r="L37" s="17"/>
    </row>
    <row r="38" spans="1:12" x14ac:dyDescent="0.2">
      <c r="A38" s="11"/>
      <c r="B38" s="11"/>
      <c r="C38" s="11"/>
      <c r="D38" s="11"/>
      <c r="E38" s="43"/>
      <c r="F38" s="11"/>
      <c r="G38" s="11"/>
      <c r="H38" s="17"/>
      <c r="I38" s="11"/>
      <c r="J38" s="17"/>
      <c r="K38" s="11"/>
      <c r="L38" s="17"/>
    </row>
    <row r="39" spans="1:12" x14ac:dyDescent="0.2">
      <c r="A39" s="11"/>
      <c r="B39" s="11"/>
      <c r="C39" s="11"/>
      <c r="D39" s="11"/>
      <c r="E39" s="43"/>
      <c r="F39" s="11"/>
      <c r="G39" s="11"/>
      <c r="H39" s="17"/>
      <c r="I39" s="11"/>
      <c r="J39" s="17"/>
      <c r="K39" s="11"/>
      <c r="L39" s="17"/>
    </row>
    <row r="40" spans="1:12" x14ac:dyDescent="0.2">
      <c r="A40" s="11"/>
      <c r="B40" s="11"/>
      <c r="C40" s="11"/>
      <c r="D40" s="11"/>
      <c r="E40" s="43"/>
      <c r="F40" s="11"/>
      <c r="G40" s="11"/>
      <c r="H40" s="17"/>
      <c r="I40" s="11"/>
      <c r="J40" s="17"/>
      <c r="K40" s="11"/>
      <c r="L40" s="17"/>
    </row>
    <row r="41" spans="1:12" x14ac:dyDescent="0.2">
      <c r="A41" s="11"/>
      <c r="B41" s="11"/>
      <c r="C41" s="11"/>
      <c r="D41" s="11"/>
      <c r="E41" s="43"/>
      <c r="F41" s="11"/>
      <c r="G41" s="11"/>
      <c r="H41" s="17"/>
      <c r="I41" s="11"/>
      <c r="J41" s="17"/>
      <c r="K41" s="11"/>
      <c r="L41" s="17"/>
    </row>
    <row r="42" spans="1:12" x14ac:dyDescent="0.2">
      <c r="A42" s="11"/>
      <c r="B42" s="11"/>
      <c r="C42" s="11"/>
      <c r="D42" s="11"/>
      <c r="E42" s="43"/>
      <c r="F42" s="11"/>
      <c r="G42" s="11"/>
      <c r="H42" s="17"/>
      <c r="I42" s="11"/>
      <c r="J42" s="17"/>
      <c r="K42" s="11"/>
      <c r="L42" s="17"/>
    </row>
    <row r="43" spans="1:12" x14ac:dyDescent="0.2">
      <c r="A43" s="11"/>
      <c r="B43" s="11"/>
      <c r="C43" s="11"/>
      <c r="D43" s="11"/>
      <c r="E43" s="43"/>
      <c r="F43" s="11"/>
      <c r="G43" s="11"/>
      <c r="H43" s="17"/>
      <c r="I43" s="11"/>
      <c r="J43" s="17"/>
      <c r="K43" s="11"/>
      <c r="L43" s="17"/>
    </row>
    <row r="44" spans="1:12" x14ac:dyDescent="0.2">
      <c r="A44" s="11"/>
      <c r="B44" s="11"/>
      <c r="C44" s="11"/>
      <c r="D44" s="11"/>
      <c r="E44" s="43"/>
      <c r="F44" s="11"/>
      <c r="G44" s="11"/>
      <c r="H44" s="17"/>
      <c r="I44" s="11"/>
      <c r="J44" s="17"/>
      <c r="K44" s="11"/>
      <c r="L44" s="17"/>
    </row>
    <row r="45" spans="1:12" x14ac:dyDescent="0.2">
      <c r="A45" s="11"/>
      <c r="B45" s="11"/>
      <c r="C45" s="11"/>
      <c r="D45" s="11"/>
      <c r="E45" s="43"/>
      <c r="F45" s="11"/>
      <c r="G45" s="11"/>
      <c r="H45" s="17"/>
      <c r="I45" s="11"/>
      <c r="J45" s="17"/>
      <c r="K45" s="11"/>
      <c r="L45" s="17"/>
    </row>
    <row r="46" spans="1:12" x14ac:dyDescent="0.2">
      <c r="A46" s="11"/>
      <c r="B46" s="11"/>
      <c r="C46" s="11"/>
      <c r="D46" s="11"/>
      <c r="E46" s="43"/>
      <c r="F46" s="11"/>
      <c r="G46" s="11"/>
      <c r="H46" s="17"/>
      <c r="I46" s="11"/>
      <c r="J46" s="17"/>
      <c r="K46" s="11"/>
      <c r="L46" s="17"/>
    </row>
    <row r="47" spans="1:12" x14ac:dyDescent="0.2">
      <c r="A47" s="11"/>
      <c r="B47" s="11"/>
      <c r="C47" s="11"/>
      <c r="D47" s="11"/>
      <c r="E47" s="43"/>
      <c r="F47" s="11"/>
      <c r="G47" s="11"/>
      <c r="H47" s="17"/>
      <c r="I47" s="11"/>
      <c r="J47" s="17"/>
      <c r="K47" s="11"/>
      <c r="L47" s="17"/>
    </row>
    <row r="48" spans="1:12" x14ac:dyDescent="0.2">
      <c r="A48" s="11"/>
      <c r="B48" s="11"/>
      <c r="C48" s="11"/>
      <c r="D48" s="11"/>
      <c r="E48" s="43"/>
      <c r="F48" s="11"/>
      <c r="G48" s="11"/>
      <c r="H48" s="17"/>
      <c r="I48" s="11"/>
      <c r="J48" s="17"/>
      <c r="K48" s="11"/>
      <c r="L48" s="17"/>
    </row>
    <row r="49" spans="1:12" x14ac:dyDescent="0.2">
      <c r="A49" s="11"/>
      <c r="B49" s="11"/>
      <c r="C49" s="11"/>
      <c r="D49" s="11"/>
      <c r="E49" s="43"/>
      <c r="F49" s="11"/>
      <c r="G49" s="11"/>
      <c r="H49" s="17"/>
      <c r="I49" s="11"/>
      <c r="J49" s="17"/>
      <c r="K49" s="11"/>
      <c r="L49" s="17"/>
    </row>
    <row r="50" spans="1:12" x14ac:dyDescent="0.2">
      <c r="A50" s="11"/>
      <c r="B50" s="11"/>
      <c r="C50" s="11"/>
      <c r="D50" s="11"/>
      <c r="E50" s="43"/>
      <c r="F50" s="11"/>
      <c r="G50" s="11"/>
      <c r="H50" s="17"/>
      <c r="I50" s="11"/>
      <c r="J50" s="17"/>
      <c r="K50" s="11"/>
      <c r="L50" s="17"/>
    </row>
    <row r="51" spans="1:12" x14ac:dyDescent="0.2">
      <c r="A51" s="11"/>
      <c r="B51" s="11"/>
      <c r="C51" s="11"/>
      <c r="D51" s="11"/>
      <c r="E51" s="43"/>
      <c r="F51" s="11"/>
      <c r="G51" s="11"/>
      <c r="H51" s="17"/>
      <c r="I51" s="11"/>
      <c r="J51" s="17"/>
      <c r="K51" s="11"/>
      <c r="L51" s="17"/>
    </row>
    <row r="52" spans="1:12" x14ac:dyDescent="0.2">
      <c r="A52" s="11"/>
      <c r="B52" s="11"/>
      <c r="C52" s="11"/>
      <c r="D52" s="11"/>
      <c r="E52" s="43"/>
      <c r="F52" s="11"/>
      <c r="G52" s="11"/>
      <c r="H52" s="17"/>
      <c r="I52" s="11"/>
      <c r="J52" s="17"/>
      <c r="K52" s="11"/>
      <c r="L52" s="17"/>
    </row>
    <row r="53" spans="1:12" x14ac:dyDescent="0.2">
      <c r="A53" s="11"/>
      <c r="B53" s="11"/>
      <c r="C53" s="11"/>
      <c r="D53" s="11"/>
      <c r="E53" s="43"/>
      <c r="F53" s="11"/>
      <c r="G53" s="11"/>
      <c r="H53" s="17"/>
      <c r="I53" s="11"/>
      <c r="J53" s="17"/>
      <c r="K53" s="11"/>
      <c r="L53" s="17"/>
    </row>
    <row r="54" spans="1:12" x14ac:dyDescent="0.2">
      <c r="A54" s="11"/>
      <c r="B54" s="11"/>
      <c r="C54" s="11"/>
      <c r="D54" s="11"/>
      <c r="E54" s="43"/>
      <c r="F54" s="11"/>
      <c r="G54" s="11"/>
      <c r="H54" s="17"/>
      <c r="I54" s="11"/>
      <c r="J54" s="17"/>
      <c r="K54" s="11"/>
      <c r="L54" s="17"/>
    </row>
    <row r="55" spans="1:12" x14ac:dyDescent="0.2">
      <c r="A55" s="11"/>
      <c r="B55" s="11"/>
      <c r="C55" s="11"/>
      <c r="D55" s="11"/>
      <c r="E55" s="43"/>
      <c r="F55" s="11"/>
      <c r="G55" s="11"/>
      <c r="H55" s="17"/>
      <c r="I55" s="11"/>
      <c r="J55" s="17"/>
      <c r="K55" s="11"/>
      <c r="L55" s="17"/>
    </row>
    <row r="56" spans="1:12" x14ac:dyDescent="0.2">
      <c r="A56" s="11"/>
      <c r="B56" s="11"/>
      <c r="C56" s="11"/>
      <c r="D56" s="11"/>
      <c r="E56" s="43"/>
      <c r="F56" s="11"/>
      <c r="G56" s="11"/>
      <c r="H56" s="17"/>
      <c r="I56" s="11"/>
      <c r="J56" s="17"/>
      <c r="K56" s="11"/>
      <c r="L56" s="17"/>
    </row>
    <row r="57" spans="1:12" x14ac:dyDescent="0.2">
      <c r="A57" s="11"/>
      <c r="B57" s="11"/>
      <c r="C57" s="11"/>
      <c r="D57" s="11"/>
      <c r="E57" s="43"/>
      <c r="F57" s="11"/>
      <c r="G57" s="11"/>
      <c r="H57" s="17"/>
      <c r="I57" s="11"/>
      <c r="J57" s="17"/>
      <c r="K57" s="11"/>
      <c r="L57" s="17"/>
    </row>
  </sheetData>
  <phoneticPr fontId="0" type="noConversion"/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D7:E18"/>
  <sheetViews>
    <sheetView workbookViewId="0"/>
  </sheetViews>
  <sheetFormatPr baseColWidth="10" defaultColWidth="11.42578125" defaultRowHeight="12.75" x14ac:dyDescent="0.2"/>
  <cols>
    <col min="1" max="1" width="6.140625" style="18" customWidth="1"/>
    <col min="2" max="2" width="75.7109375" style="18" customWidth="1"/>
    <col min="3" max="3" width="5.5703125" style="18" customWidth="1"/>
    <col min="4" max="16384" width="11.42578125" style="18"/>
  </cols>
  <sheetData>
    <row r="7" spans="4:5" x14ac:dyDescent="0.2">
      <c r="D7" s="112"/>
      <c r="E7" s="113"/>
    </row>
    <row r="8" spans="4:5" x14ac:dyDescent="0.2">
      <c r="D8" s="112"/>
      <c r="E8" s="113"/>
    </row>
    <row r="9" spans="4:5" x14ac:dyDescent="0.2">
      <c r="D9" s="112"/>
      <c r="E9" s="113"/>
    </row>
    <row r="10" spans="4:5" x14ac:dyDescent="0.2">
      <c r="D10" s="112"/>
      <c r="E10" s="113"/>
    </row>
    <row r="11" spans="4:5" x14ac:dyDescent="0.2">
      <c r="D11" s="112"/>
      <c r="E11" s="113"/>
    </row>
    <row r="12" spans="4:5" x14ac:dyDescent="0.2">
      <c r="D12" s="112"/>
      <c r="E12" s="113"/>
    </row>
    <row r="13" spans="4:5" x14ac:dyDescent="0.2">
      <c r="D13" s="112"/>
      <c r="E13" s="113"/>
    </row>
    <row r="14" spans="4:5" x14ac:dyDescent="0.2">
      <c r="D14" s="112"/>
      <c r="E14" s="113"/>
    </row>
    <row r="15" spans="4:5" x14ac:dyDescent="0.2">
      <c r="D15" s="112"/>
      <c r="E15" s="113"/>
    </row>
    <row r="16" spans="4:5" x14ac:dyDescent="0.2">
      <c r="D16" s="112"/>
      <c r="E16" s="113"/>
    </row>
    <row r="17" spans="4:5" x14ac:dyDescent="0.2">
      <c r="D17" s="112"/>
      <c r="E17" s="113"/>
    </row>
    <row r="18" spans="4:5" x14ac:dyDescent="0.2">
      <c r="D18" s="112"/>
      <c r="E18" s="113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D6"/>
  <sheetViews>
    <sheetView workbookViewId="0"/>
  </sheetViews>
  <sheetFormatPr baseColWidth="10" defaultRowHeight="12.75" x14ac:dyDescent="0.2"/>
  <cols>
    <col min="1" max="4" width="17.28515625" customWidth="1"/>
  </cols>
  <sheetData>
    <row r="1" spans="1:4" ht="15.75" customHeight="1" x14ac:dyDescent="0.2">
      <c r="A1" s="24" t="s">
        <v>640</v>
      </c>
      <c r="B1" s="11"/>
      <c r="C1" s="11"/>
      <c r="D1" s="11"/>
    </row>
    <row r="2" spans="1:4" x14ac:dyDescent="0.2">
      <c r="A2" s="11"/>
      <c r="B2" s="11"/>
      <c r="C2" s="11"/>
      <c r="D2" s="11"/>
    </row>
    <row r="3" spans="1:4" s="3" customFormat="1" ht="19.350000000000001" customHeight="1" x14ac:dyDescent="0.2">
      <c r="A3" s="321" t="s">
        <v>191</v>
      </c>
      <c r="B3" s="321" t="s">
        <v>192</v>
      </c>
      <c r="C3" s="321" t="s">
        <v>76</v>
      </c>
      <c r="D3" s="321" t="s">
        <v>60</v>
      </c>
    </row>
    <row r="4" spans="1:4" ht="15" customHeight="1" x14ac:dyDescent="0.2">
      <c r="A4" s="43">
        <v>10936.72</v>
      </c>
      <c r="B4" s="43">
        <v>1351.27</v>
      </c>
      <c r="C4" s="43">
        <v>195.77</v>
      </c>
      <c r="D4" s="43">
        <v>1040.6500000000001</v>
      </c>
    </row>
    <row r="5" spans="1:4" ht="12.75" customHeight="1" x14ac:dyDescent="0.2">
      <c r="A5" s="37" t="s">
        <v>232</v>
      </c>
      <c r="B5" s="37"/>
      <c r="C5" s="37"/>
      <c r="D5" s="37"/>
    </row>
    <row r="6" spans="1:4" ht="12.75" customHeight="1" x14ac:dyDescent="0.2">
      <c r="A6" s="37" t="s">
        <v>240</v>
      </c>
      <c r="B6" s="37"/>
      <c r="C6" s="37"/>
      <c r="D6" s="3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180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J24"/>
  <sheetViews>
    <sheetView workbookViewId="0"/>
  </sheetViews>
  <sheetFormatPr baseColWidth="10" defaultRowHeight="12.75" x14ac:dyDescent="0.2"/>
  <cols>
    <col min="1" max="1" width="21.85546875" customWidth="1"/>
    <col min="2" max="2" width="11.42578125" style="3" customWidth="1"/>
    <col min="3" max="8" width="10.7109375" style="3" customWidth="1"/>
    <col min="9" max="9" width="10.7109375" customWidth="1"/>
  </cols>
  <sheetData>
    <row r="1" spans="1:10" ht="15.75" customHeight="1" x14ac:dyDescent="0.2">
      <c r="A1" s="24" t="s">
        <v>522</v>
      </c>
      <c r="B1" s="14"/>
      <c r="C1" s="14"/>
      <c r="D1" s="14"/>
      <c r="E1" s="14"/>
      <c r="F1" s="14"/>
      <c r="G1" s="14"/>
      <c r="H1" s="14"/>
      <c r="I1" s="11"/>
      <c r="J1" s="11"/>
    </row>
    <row r="2" spans="1:10" x14ac:dyDescent="0.2">
      <c r="A2" s="188"/>
      <c r="B2" s="14"/>
      <c r="C2" s="14"/>
      <c r="D2" s="14"/>
      <c r="E2" s="14"/>
      <c r="F2" s="14"/>
      <c r="G2" s="14"/>
      <c r="H2" s="14"/>
      <c r="I2" s="11"/>
      <c r="J2" s="11"/>
    </row>
    <row r="3" spans="1:10" s="5" customFormat="1" ht="15.4" customHeight="1" x14ac:dyDescent="0.2">
      <c r="A3" s="62"/>
      <c r="B3" s="160"/>
      <c r="C3" s="337" t="s">
        <v>25</v>
      </c>
      <c r="D3" s="337"/>
      <c r="E3" s="337"/>
      <c r="F3" s="337"/>
      <c r="G3" s="337"/>
      <c r="H3" s="337"/>
      <c r="I3" s="321"/>
      <c r="J3" s="362"/>
    </row>
    <row r="4" spans="1:10" s="5" customFormat="1" ht="28.15" customHeight="1" x14ac:dyDescent="0.2">
      <c r="A4" s="62" t="s">
        <v>28</v>
      </c>
      <c r="B4" s="324" t="s">
        <v>262</v>
      </c>
      <c r="C4" s="321" t="s">
        <v>0</v>
      </c>
      <c r="D4" s="321" t="s">
        <v>26</v>
      </c>
      <c r="E4" s="321" t="s">
        <v>27</v>
      </c>
      <c r="F4" s="321" t="s">
        <v>68</v>
      </c>
      <c r="G4" s="321" t="s">
        <v>188</v>
      </c>
      <c r="H4" s="321" t="s">
        <v>173</v>
      </c>
      <c r="I4" s="321" t="s">
        <v>266</v>
      </c>
      <c r="J4" s="362"/>
    </row>
    <row r="5" spans="1:10" ht="15" customHeight="1" x14ac:dyDescent="0.2">
      <c r="A5" s="201" t="s">
        <v>656</v>
      </c>
      <c r="B5" s="196">
        <v>51847</v>
      </c>
      <c r="C5" s="196">
        <v>3029</v>
      </c>
      <c r="D5" s="196">
        <v>658</v>
      </c>
      <c r="E5" s="196">
        <v>600</v>
      </c>
      <c r="F5" s="196">
        <v>310</v>
      </c>
      <c r="G5" s="196">
        <v>881</v>
      </c>
      <c r="H5" s="196">
        <v>249</v>
      </c>
      <c r="I5" s="196">
        <v>331</v>
      </c>
      <c r="J5" s="11"/>
    </row>
    <row r="6" spans="1:10" ht="15" customHeight="1" x14ac:dyDescent="0.2">
      <c r="A6" s="30" t="s">
        <v>30</v>
      </c>
      <c r="B6" s="31">
        <v>3387</v>
      </c>
      <c r="C6" s="31">
        <v>167</v>
      </c>
      <c r="D6" s="31">
        <v>28</v>
      </c>
      <c r="E6" s="31">
        <v>57</v>
      </c>
      <c r="F6" s="31">
        <v>15</v>
      </c>
      <c r="G6" s="31">
        <v>51</v>
      </c>
      <c r="H6" s="31">
        <v>16</v>
      </c>
      <c r="I6" s="31">
        <v>0</v>
      </c>
      <c r="J6" s="17"/>
    </row>
    <row r="7" spans="1:10" ht="15" customHeight="1" x14ac:dyDescent="0.2">
      <c r="A7" s="27" t="s">
        <v>280</v>
      </c>
      <c r="B7" s="28">
        <v>8422</v>
      </c>
      <c r="C7" s="28">
        <v>91</v>
      </c>
      <c r="D7" s="28">
        <v>4</v>
      </c>
      <c r="E7" s="28">
        <v>18</v>
      </c>
      <c r="F7" s="28">
        <v>10</v>
      </c>
      <c r="G7" s="28">
        <v>15</v>
      </c>
      <c r="H7" s="28">
        <v>8</v>
      </c>
      <c r="I7" s="28">
        <v>36</v>
      </c>
      <c r="J7" s="11"/>
    </row>
    <row r="8" spans="1:10" ht="15" customHeight="1" x14ac:dyDescent="0.2">
      <c r="A8" s="30" t="s">
        <v>46</v>
      </c>
      <c r="B8" s="31">
        <v>6038</v>
      </c>
      <c r="C8" s="31">
        <v>82</v>
      </c>
      <c r="D8" s="31">
        <v>6</v>
      </c>
      <c r="E8" s="31">
        <v>14</v>
      </c>
      <c r="F8" s="31">
        <v>4</v>
      </c>
      <c r="G8" s="31">
        <v>24</v>
      </c>
      <c r="H8" s="48">
        <v>13</v>
      </c>
      <c r="I8" s="48">
        <v>21</v>
      </c>
      <c r="J8" s="11"/>
    </row>
    <row r="9" spans="1:10" ht="15" customHeight="1" x14ac:dyDescent="0.2">
      <c r="A9" s="27" t="s">
        <v>39</v>
      </c>
      <c r="B9" s="28">
        <v>216</v>
      </c>
      <c r="C9" s="28">
        <v>12</v>
      </c>
      <c r="D9" s="28">
        <v>3</v>
      </c>
      <c r="E9" s="28">
        <v>0</v>
      </c>
      <c r="F9" s="28">
        <v>2</v>
      </c>
      <c r="G9" s="28">
        <v>3</v>
      </c>
      <c r="H9" s="28">
        <v>0</v>
      </c>
      <c r="I9" s="28">
        <v>4</v>
      </c>
      <c r="J9" s="11"/>
    </row>
    <row r="10" spans="1:10" ht="15" customHeight="1" x14ac:dyDescent="0.2">
      <c r="A10" s="30" t="s">
        <v>213</v>
      </c>
      <c r="B10" s="31">
        <v>3585</v>
      </c>
      <c r="C10" s="31">
        <v>424</v>
      </c>
      <c r="D10" s="31">
        <v>148</v>
      </c>
      <c r="E10" s="31">
        <v>94</v>
      </c>
      <c r="F10" s="31">
        <v>47</v>
      </c>
      <c r="G10" s="31">
        <v>73</v>
      </c>
      <c r="H10" s="31">
        <v>14</v>
      </c>
      <c r="I10" s="31">
        <v>48</v>
      </c>
      <c r="J10" s="11"/>
    </row>
    <row r="11" spans="1:10" ht="15" customHeight="1" x14ac:dyDescent="0.2">
      <c r="A11" s="27" t="s">
        <v>33</v>
      </c>
      <c r="B11" s="47">
        <v>16988</v>
      </c>
      <c r="C11" s="47">
        <v>1213</v>
      </c>
      <c r="D11" s="47">
        <v>222</v>
      </c>
      <c r="E11" s="47">
        <v>234</v>
      </c>
      <c r="F11" s="47">
        <v>137</v>
      </c>
      <c r="G11" s="47">
        <v>437</v>
      </c>
      <c r="H11" s="47">
        <v>89</v>
      </c>
      <c r="I11" s="47">
        <v>94</v>
      </c>
      <c r="J11" s="11"/>
    </row>
    <row r="12" spans="1:10" ht="15" customHeight="1" x14ac:dyDescent="0.2">
      <c r="A12" s="30" t="s">
        <v>35</v>
      </c>
      <c r="B12" s="31">
        <v>880</v>
      </c>
      <c r="C12" s="31">
        <v>89</v>
      </c>
      <c r="D12" s="31">
        <v>24</v>
      </c>
      <c r="E12" s="31">
        <v>16</v>
      </c>
      <c r="F12" s="31">
        <v>14</v>
      </c>
      <c r="G12" s="31">
        <v>28</v>
      </c>
      <c r="H12" s="48">
        <v>0</v>
      </c>
      <c r="I12" s="48">
        <v>7</v>
      </c>
      <c r="J12" s="11"/>
    </row>
    <row r="13" spans="1:10" ht="15" customHeight="1" x14ac:dyDescent="0.2">
      <c r="A13" s="27" t="s">
        <v>62</v>
      </c>
      <c r="B13" s="28">
        <v>786</v>
      </c>
      <c r="C13" s="28">
        <v>68</v>
      </c>
      <c r="D13" s="28">
        <v>13</v>
      </c>
      <c r="E13" s="28">
        <v>20</v>
      </c>
      <c r="F13" s="28">
        <v>9</v>
      </c>
      <c r="G13" s="28">
        <v>20</v>
      </c>
      <c r="H13" s="28">
        <v>6</v>
      </c>
      <c r="I13" s="28">
        <v>0</v>
      </c>
      <c r="J13" s="11"/>
    </row>
    <row r="14" spans="1:10" ht="15" customHeight="1" x14ac:dyDescent="0.2">
      <c r="A14" s="30" t="s">
        <v>38</v>
      </c>
      <c r="B14" s="31">
        <v>910</v>
      </c>
      <c r="C14" s="31">
        <v>12</v>
      </c>
      <c r="D14" s="31">
        <v>1</v>
      </c>
      <c r="E14" s="31">
        <v>1</v>
      </c>
      <c r="F14" s="31">
        <v>1</v>
      </c>
      <c r="G14" s="31">
        <v>8</v>
      </c>
      <c r="H14" s="48">
        <v>0</v>
      </c>
      <c r="I14" s="48">
        <v>1</v>
      </c>
      <c r="J14" s="11"/>
    </row>
    <row r="15" spans="1:10" ht="15" customHeight="1" x14ac:dyDescent="0.2">
      <c r="A15" s="27" t="s">
        <v>36</v>
      </c>
      <c r="B15" s="28">
        <v>273</v>
      </c>
      <c r="C15" s="28">
        <v>52</v>
      </c>
      <c r="D15" s="28">
        <v>8</v>
      </c>
      <c r="E15" s="28">
        <v>8</v>
      </c>
      <c r="F15" s="28">
        <v>3</v>
      </c>
      <c r="G15" s="28">
        <v>17</v>
      </c>
      <c r="H15" s="28">
        <v>0</v>
      </c>
      <c r="I15" s="28">
        <v>16</v>
      </c>
      <c r="J15" s="11"/>
    </row>
    <row r="16" spans="1:10" ht="15" customHeight="1" x14ac:dyDescent="0.2">
      <c r="A16" s="30" t="s">
        <v>79</v>
      </c>
      <c r="B16" s="31">
        <v>789</v>
      </c>
      <c r="C16" s="48">
        <v>32</v>
      </c>
      <c r="D16" s="48">
        <v>0</v>
      </c>
      <c r="E16" s="48">
        <v>0</v>
      </c>
      <c r="F16" s="48">
        <v>0</v>
      </c>
      <c r="G16" s="48">
        <v>0</v>
      </c>
      <c r="H16" s="31">
        <v>32</v>
      </c>
      <c r="I16" s="31">
        <v>0</v>
      </c>
      <c r="J16" s="11"/>
    </row>
    <row r="17" spans="1:10" ht="15" customHeight="1" x14ac:dyDescent="0.2">
      <c r="A17" s="27" t="s">
        <v>42</v>
      </c>
      <c r="B17" s="28">
        <v>2484</v>
      </c>
      <c r="C17" s="28">
        <v>56</v>
      </c>
      <c r="D17" s="28">
        <v>5</v>
      </c>
      <c r="E17" s="28">
        <v>6</v>
      </c>
      <c r="F17" s="28">
        <v>6</v>
      </c>
      <c r="G17" s="28">
        <v>24</v>
      </c>
      <c r="H17" s="28">
        <v>3</v>
      </c>
      <c r="I17" s="28">
        <v>12</v>
      </c>
      <c r="J17" s="11"/>
    </row>
    <row r="18" spans="1:10" ht="15" customHeight="1" x14ac:dyDescent="0.2">
      <c r="A18" s="30" t="s">
        <v>32</v>
      </c>
      <c r="B18" s="31">
        <v>4755</v>
      </c>
      <c r="C18" s="31">
        <v>656</v>
      </c>
      <c r="D18" s="31">
        <v>190</v>
      </c>
      <c r="E18" s="31">
        <v>110</v>
      </c>
      <c r="F18" s="31">
        <v>59</v>
      </c>
      <c r="G18" s="31">
        <v>172</v>
      </c>
      <c r="H18" s="31">
        <v>54</v>
      </c>
      <c r="I18" s="31">
        <v>71</v>
      </c>
      <c r="J18" s="11"/>
    </row>
    <row r="19" spans="1:10" ht="15" customHeight="1" x14ac:dyDescent="0.2">
      <c r="A19" s="27" t="s">
        <v>40</v>
      </c>
      <c r="B19" s="28">
        <v>2334</v>
      </c>
      <c r="C19" s="28">
        <v>75</v>
      </c>
      <c r="D19" s="28">
        <v>6</v>
      </c>
      <c r="E19" s="28">
        <v>22</v>
      </c>
      <c r="F19" s="28">
        <v>3</v>
      </c>
      <c r="G19" s="28">
        <v>9</v>
      </c>
      <c r="H19" s="28">
        <v>14</v>
      </c>
      <c r="I19" s="28">
        <v>21</v>
      </c>
      <c r="J19" s="11"/>
    </row>
    <row r="20" spans="1:10" ht="15" customHeight="1" x14ac:dyDescent="0.2">
      <c r="A20" s="311" t="s">
        <v>657</v>
      </c>
      <c r="B20" s="200">
        <f>SUM(B21:B22)</f>
        <v>2854</v>
      </c>
      <c r="C20" s="315" t="s">
        <v>246</v>
      </c>
      <c r="D20" s="315" t="s">
        <v>246</v>
      </c>
      <c r="E20" s="315" t="s">
        <v>246</v>
      </c>
      <c r="F20" s="315" t="s">
        <v>246</v>
      </c>
      <c r="G20" s="315" t="s">
        <v>246</v>
      </c>
      <c r="H20" s="200" t="s">
        <v>246</v>
      </c>
      <c r="I20" s="200" t="s">
        <v>246</v>
      </c>
      <c r="J20" s="11"/>
    </row>
    <row r="21" spans="1:10" ht="15" customHeight="1" x14ac:dyDescent="0.2">
      <c r="A21" s="27" t="s">
        <v>581</v>
      </c>
      <c r="B21" s="28">
        <v>2480</v>
      </c>
      <c r="C21" s="28" t="s">
        <v>246</v>
      </c>
      <c r="D21" s="28" t="s">
        <v>246</v>
      </c>
      <c r="E21" s="28" t="s">
        <v>246</v>
      </c>
      <c r="F21" s="28" t="s">
        <v>246</v>
      </c>
      <c r="G21" s="28" t="s">
        <v>246</v>
      </c>
      <c r="H21" s="28" t="s">
        <v>246</v>
      </c>
      <c r="I21" s="28" t="s">
        <v>246</v>
      </c>
      <c r="J21" s="11"/>
    </row>
    <row r="22" spans="1:10" ht="15" customHeight="1" x14ac:dyDescent="0.2">
      <c r="A22" s="30" t="s">
        <v>582</v>
      </c>
      <c r="B22" s="31">
        <v>374</v>
      </c>
      <c r="C22" s="31" t="s">
        <v>246</v>
      </c>
      <c r="D22" s="31" t="s">
        <v>246</v>
      </c>
      <c r="E22" s="31" t="s">
        <v>246</v>
      </c>
      <c r="F22" s="31" t="s">
        <v>246</v>
      </c>
      <c r="G22" s="31" t="s">
        <v>246</v>
      </c>
      <c r="H22" s="31" t="s">
        <v>246</v>
      </c>
      <c r="I22" s="31" t="s">
        <v>246</v>
      </c>
      <c r="J22" s="11"/>
    </row>
    <row r="23" spans="1:10" ht="12.75" customHeight="1" x14ac:dyDescent="0.2">
      <c r="A23" s="37" t="s">
        <v>658</v>
      </c>
      <c r="B23" s="38"/>
      <c r="C23" s="61"/>
      <c r="D23" s="38"/>
      <c r="E23" s="38"/>
      <c r="F23" s="38"/>
      <c r="G23" s="38"/>
      <c r="H23" s="38"/>
      <c r="I23" s="17"/>
      <c r="J23" s="11"/>
    </row>
    <row r="24" spans="1:10" ht="12.75" customHeight="1" x14ac:dyDescent="0.2">
      <c r="A24" s="37" t="s">
        <v>583</v>
      </c>
      <c r="B24" s="38"/>
      <c r="C24" s="61"/>
      <c r="D24" s="38"/>
      <c r="E24" s="38"/>
      <c r="F24" s="38"/>
      <c r="G24" s="38"/>
      <c r="H24" s="38"/>
      <c r="I24" s="17"/>
      <c r="J24" s="11"/>
    </row>
  </sheetData>
  <mergeCells count="1">
    <mergeCell ref="C3:H3"/>
  </mergeCells>
  <phoneticPr fontId="0" type="noConversion"/>
  <pageMargins left="0.39370078740157477" right="0.39370078740157477" top="0.59055118110236215" bottom="0.59055118110236215" header="0" footer="0"/>
  <pageSetup paperSize="9" scale="8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C29"/>
  <sheetViews>
    <sheetView workbookViewId="0"/>
  </sheetViews>
  <sheetFormatPr baseColWidth="10" defaultRowHeight="12.75" x14ac:dyDescent="0.2"/>
  <cols>
    <col min="1" max="1" width="24.7109375" customWidth="1"/>
    <col min="2" max="2" width="23.28515625" customWidth="1"/>
    <col min="3" max="3" width="17.140625" style="3" customWidth="1"/>
  </cols>
  <sheetData>
    <row r="1" spans="1:3" ht="15.75" customHeight="1" x14ac:dyDescent="0.2">
      <c r="A1" s="24" t="s">
        <v>659</v>
      </c>
      <c r="B1" s="11"/>
      <c r="C1" s="14"/>
    </row>
    <row r="2" spans="1:3" x14ac:dyDescent="0.2">
      <c r="A2" s="188"/>
      <c r="B2" s="11"/>
      <c r="C2" s="14"/>
    </row>
    <row r="3" spans="1:3" ht="21" customHeight="1" x14ac:dyDescent="0.2">
      <c r="A3" s="25" t="s">
        <v>28</v>
      </c>
      <c r="B3" s="25" t="s">
        <v>29</v>
      </c>
      <c r="C3" s="321" t="s">
        <v>67</v>
      </c>
    </row>
    <row r="4" spans="1:3" ht="15" customHeight="1" x14ac:dyDescent="0.2">
      <c r="A4" s="44" t="s">
        <v>32</v>
      </c>
      <c r="B4" s="36" t="s">
        <v>31</v>
      </c>
      <c r="C4" s="33">
        <v>306</v>
      </c>
    </row>
    <row r="5" spans="1:3" ht="15" customHeight="1" x14ac:dyDescent="0.2">
      <c r="A5" s="158" t="s">
        <v>30</v>
      </c>
      <c r="B5" s="34" t="s">
        <v>31</v>
      </c>
      <c r="C5" s="57">
        <v>318</v>
      </c>
    </row>
    <row r="6" spans="1:3" ht="15" customHeight="1" x14ac:dyDescent="0.2">
      <c r="A6" s="44" t="s">
        <v>33</v>
      </c>
      <c r="B6" s="36" t="s">
        <v>31</v>
      </c>
      <c r="C6" s="33">
        <v>104</v>
      </c>
    </row>
    <row r="7" spans="1:3" ht="15" customHeight="1" x14ac:dyDescent="0.2">
      <c r="A7" s="158" t="s">
        <v>35</v>
      </c>
      <c r="B7" s="34" t="s">
        <v>34</v>
      </c>
      <c r="C7" s="57">
        <v>402</v>
      </c>
    </row>
    <row r="8" spans="1:3" ht="15" customHeight="1" x14ac:dyDescent="0.2">
      <c r="A8" s="44" t="s">
        <v>224</v>
      </c>
      <c r="B8" s="36" t="s">
        <v>34</v>
      </c>
      <c r="C8" s="33">
        <v>284</v>
      </c>
    </row>
    <row r="9" spans="1:3" ht="15" customHeight="1" x14ac:dyDescent="0.2">
      <c r="A9" s="158" t="s">
        <v>36</v>
      </c>
      <c r="B9" s="34" t="s">
        <v>34</v>
      </c>
      <c r="C9" s="57">
        <v>42</v>
      </c>
    </row>
    <row r="10" spans="1:3" ht="15" customHeight="1" x14ac:dyDescent="0.2">
      <c r="A10" s="44" t="s">
        <v>226</v>
      </c>
      <c r="B10" s="36" t="s">
        <v>37</v>
      </c>
      <c r="C10" s="33">
        <v>676</v>
      </c>
    </row>
    <row r="11" spans="1:3" ht="15" customHeight="1" x14ac:dyDescent="0.2">
      <c r="A11" s="158" t="s">
        <v>214</v>
      </c>
      <c r="B11" s="34" t="s">
        <v>37</v>
      </c>
      <c r="C11" s="57">
        <v>38</v>
      </c>
    </row>
    <row r="12" spans="1:3" ht="15" customHeight="1" x14ac:dyDescent="0.2">
      <c r="A12" s="44" t="s">
        <v>39</v>
      </c>
      <c r="B12" s="36" t="s">
        <v>37</v>
      </c>
      <c r="C12" s="33">
        <v>14</v>
      </c>
    </row>
    <row r="13" spans="1:3" ht="15" customHeight="1" x14ac:dyDescent="0.2">
      <c r="A13" s="158" t="s">
        <v>38</v>
      </c>
      <c r="B13" s="34" t="s">
        <v>37</v>
      </c>
      <c r="C13" s="57">
        <v>1</v>
      </c>
    </row>
    <row r="14" spans="1:3" ht="15" customHeight="1" x14ac:dyDescent="0.2">
      <c r="A14" s="44" t="s">
        <v>213</v>
      </c>
      <c r="B14" s="36" t="s">
        <v>41</v>
      </c>
      <c r="C14" s="33">
        <v>516</v>
      </c>
    </row>
    <row r="15" spans="1:3" ht="15" customHeight="1" x14ac:dyDescent="0.2">
      <c r="A15" s="158" t="s">
        <v>40</v>
      </c>
      <c r="B15" s="34" t="s">
        <v>41</v>
      </c>
      <c r="C15" s="57">
        <v>212</v>
      </c>
    </row>
    <row r="16" spans="1:3" ht="15" customHeight="1" x14ac:dyDescent="0.2">
      <c r="A16" s="44" t="s">
        <v>44</v>
      </c>
      <c r="B16" s="36" t="s">
        <v>43</v>
      </c>
      <c r="C16" s="33">
        <v>287</v>
      </c>
    </row>
    <row r="17" spans="1:3" ht="15" customHeight="1" x14ac:dyDescent="0.2">
      <c r="A17" s="158" t="s">
        <v>176</v>
      </c>
      <c r="B17" s="34" t="s">
        <v>43</v>
      </c>
      <c r="C17" s="57">
        <v>110</v>
      </c>
    </row>
    <row r="18" spans="1:3" ht="15" customHeight="1" x14ac:dyDescent="0.2">
      <c r="A18" s="44" t="s">
        <v>45</v>
      </c>
      <c r="B18" s="36" t="s">
        <v>43</v>
      </c>
      <c r="C18" s="33">
        <v>184</v>
      </c>
    </row>
    <row r="19" spans="1:3" ht="15" customHeight="1" x14ac:dyDescent="0.2">
      <c r="A19" s="158" t="s">
        <v>215</v>
      </c>
      <c r="B19" s="34" t="s">
        <v>43</v>
      </c>
      <c r="C19" s="57">
        <v>147</v>
      </c>
    </row>
    <row r="20" spans="1:3" ht="15" customHeight="1" x14ac:dyDescent="0.2">
      <c r="A20" s="44" t="s">
        <v>46</v>
      </c>
      <c r="B20" s="36" t="s">
        <v>47</v>
      </c>
      <c r="C20" s="33">
        <v>532</v>
      </c>
    </row>
    <row r="21" spans="1:3" ht="15" customHeight="1" x14ac:dyDescent="0.2">
      <c r="A21" s="158" t="s">
        <v>62</v>
      </c>
      <c r="B21" s="34" t="s">
        <v>47</v>
      </c>
      <c r="C21" s="57">
        <v>195</v>
      </c>
    </row>
    <row r="22" spans="1:3" ht="15" customHeight="1" x14ac:dyDescent="0.2">
      <c r="A22" s="44" t="s">
        <v>310</v>
      </c>
      <c r="B22" s="36" t="s">
        <v>78</v>
      </c>
      <c r="C22" s="33">
        <v>272</v>
      </c>
    </row>
    <row r="23" spans="1:3" ht="15" customHeight="1" x14ac:dyDescent="0.2">
      <c r="A23" s="158" t="s">
        <v>79</v>
      </c>
      <c r="B23" s="34" t="s">
        <v>78</v>
      </c>
      <c r="C23" s="57">
        <v>69</v>
      </c>
    </row>
    <row r="24" spans="1:3" ht="15" customHeight="1" x14ac:dyDescent="0.2">
      <c r="A24" s="44" t="s">
        <v>579</v>
      </c>
      <c r="B24" s="36" t="s">
        <v>523</v>
      </c>
      <c r="C24" s="316" t="s">
        <v>246</v>
      </c>
    </row>
    <row r="25" spans="1:3" ht="15" customHeight="1" x14ac:dyDescent="0.2">
      <c r="A25" s="158" t="s">
        <v>223</v>
      </c>
      <c r="B25" s="34" t="s">
        <v>239</v>
      </c>
      <c r="C25" s="57">
        <v>152</v>
      </c>
    </row>
    <row r="26" spans="1:3" ht="15" customHeight="1" x14ac:dyDescent="0.2">
      <c r="A26" s="44" t="s">
        <v>580</v>
      </c>
      <c r="B26" s="36" t="s">
        <v>585</v>
      </c>
      <c r="C26" s="33">
        <v>31</v>
      </c>
    </row>
    <row r="27" spans="1:3" x14ac:dyDescent="0.2">
      <c r="A27" s="37" t="s">
        <v>584</v>
      </c>
      <c r="B27" s="11"/>
      <c r="C27" s="14"/>
    </row>
    <row r="28" spans="1:3" x14ac:dyDescent="0.2">
      <c r="A28" s="37" t="s">
        <v>578</v>
      </c>
      <c r="B28" s="11"/>
      <c r="C28" s="11"/>
    </row>
    <row r="29" spans="1:3" x14ac:dyDescent="0.2">
      <c r="A29" s="37"/>
      <c r="B29" s="11"/>
      <c r="C29" s="14"/>
    </row>
  </sheetData>
  <phoneticPr fontId="0" type="noConversion"/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F6:F8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>
    <row r="6" spans="6:6" x14ac:dyDescent="0.2">
      <c r="F6" s="115"/>
    </row>
    <row r="7" spans="6:6" x14ac:dyDescent="0.2">
      <c r="F7" s="115"/>
    </row>
    <row r="8" spans="6:6" x14ac:dyDescent="0.2">
      <c r="F8" s="115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181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I28"/>
  <sheetViews>
    <sheetView zoomScaleNormal="100" workbookViewId="0"/>
  </sheetViews>
  <sheetFormatPr baseColWidth="10" defaultRowHeight="12.75" x14ac:dyDescent="0.2"/>
  <cols>
    <col min="1" max="1" width="17.7109375" customWidth="1"/>
    <col min="2" max="2" width="12.140625" customWidth="1"/>
    <col min="3" max="7" width="10.7109375" customWidth="1"/>
    <col min="8" max="8" width="11.7109375" bestFit="1" customWidth="1"/>
    <col min="10" max="10" width="3.140625" customWidth="1"/>
  </cols>
  <sheetData>
    <row r="1" spans="1:9" ht="15.75" customHeight="1" x14ac:dyDescent="0.2">
      <c r="A1" s="24" t="s">
        <v>524</v>
      </c>
      <c r="B1" s="11"/>
      <c r="C1" s="11"/>
      <c r="D1" s="11"/>
      <c r="E1" s="11"/>
      <c r="F1" s="11"/>
      <c r="G1" s="11"/>
      <c r="H1" s="11"/>
      <c r="I1" s="11"/>
    </row>
    <row r="2" spans="1:9" x14ac:dyDescent="0.2">
      <c r="A2" s="11"/>
      <c r="B2" s="11"/>
      <c r="C2" s="11"/>
      <c r="D2" s="11"/>
      <c r="E2" s="11"/>
      <c r="F2" s="11"/>
      <c r="G2" s="11"/>
      <c r="H2" s="11"/>
      <c r="I2" s="11"/>
    </row>
    <row r="3" spans="1:9" ht="19.350000000000001" customHeight="1" x14ac:dyDescent="0.2">
      <c r="A3" s="25"/>
      <c r="B3" s="39" t="s">
        <v>0</v>
      </c>
      <c r="C3" s="154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11"/>
    </row>
    <row r="4" spans="1:9" ht="15" customHeight="1" x14ac:dyDescent="0.2">
      <c r="A4" s="36" t="s">
        <v>111</v>
      </c>
      <c r="B4" s="28">
        <f t="shared" ref="B4:B14" si="0">SUM(C4:H4,B16:G16)</f>
        <v>178305.82</v>
      </c>
      <c r="C4" s="28">
        <f>C5+C6</f>
        <v>12450.599999999999</v>
      </c>
      <c r="D4" s="28">
        <f t="shared" ref="D4:G4" si="1">D5+D6</f>
        <v>11031.9</v>
      </c>
      <c r="E4" s="28">
        <f t="shared" si="1"/>
        <v>11766.099999999999</v>
      </c>
      <c r="F4" s="28">
        <f t="shared" si="1"/>
        <v>12090.099999999999</v>
      </c>
      <c r="G4" s="28">
        <f t="shared" si="1"/>
        <v>13277.3</v>
      </c>
      <c r="H4" s="28">
        <f>H5+H6</f>
        <v>15208.4</v>
      </c>
      <c r="I4" s="17"/>
    </row>
    <row r="5" spans="1:9" ht="15" customHeight="1" x14ac:dyDescent="0.2">
      <c r="A5" s="30" t="s">
        <v>114</v>
      </c>
      <c r="B5" s="41">
        <f t="shared" si="0"/>
        <v>83144.45</v>
      </c>
      <c r="C5" s="41">
        <v>5066.2</v>
      </c>
      <c r="D5" s="41">
        <v>4366.3999999999996</v>
      </c>
      <c r="E5" s="41">
        <v>4559.3999999999996</v>
      </c>
      <c r="F5" s="41">
        <v>4727.7</v>
      </c>
      <c r="G5" s="41">
        <v>5911.4</v>
      </c>
      <c r="H5" s="41">
        <v>7529.5</v>
      </c>
      <c r="I5" s="17"/>
    </row>
    <row r="6" spans="1:9" ht="15" customHeight="1" x14ac:dyDescent="0.2">
      <c r="A6" s="27" t="s">
        <v>110</v>
      </c>
      <c r="B6" s="28">
        <f t="shared" si="0"/>
        <v>95161.37</v>
      </c>
      <c r="C6" s="28">
        <v>7384.4</v>
      </c>
      <c r="D6" s="28">
        <v>6665.5</v>
      </c>
      <c r="E6" s="28">
        <v>7206.7</v>
      </c>
      <c r="F6" s="28">
        <v>7362.4</v>
      </c>
      <c r="G6" s="28">
        <v>7365.9</v>
      </c>
      <c r="H6" s="28">
        <v>7678.9</v>
      </c>
      <c r="I6" s="17"/>
    </row>
    <row r="7" spans="1:9" ht="15" customHeight="1" x14ac:dyDescent="0.2">
      <c r="A7" s="34" t="s">
        <v>112</v>
      </c>
      <c r="B7" s="31">
        <f t="shared" si="0"/>
        <v>63263.66</v>
      </c>
      <c r="C7" s="31">
        <f>SUM(C8:C10)</f>
        <v>4670.59</v>
      </c>
      <c r="D7" s="31">
        <f t="shared" ref="D7:H7" si="2">SUM(D8:D10)</f>
        <v>4113.1000000000004</v>
      </c>
      <c r="E7" s="31">
        <f t="shared" si="2"/>
        <v>4176.2000000000007</v>
      </c>
      <c r="F7" s="31">
        <f t="shared" si="2"/>
        <v>4239.7</v>
      </c>
      <c r="G7" s="31">
        <f t="shared" si="2"/>
        <v>4287.7000000000007</v>
      </c>
      <c r="H7" s="31">
        <f t="shared" si="2"/>
        <v>5499.07</v>
      </c>
      <c r="I7" s="17"/>
    </row>
    <row r="8" spans="1:9" ht="15" customHeight="1" x14ac:dyDescent="0.2">
      <c r="A8" s="27" t="s">
        <v>142</v>
      </c>
      <c r="B8" s="28">
        <f t="shared" si="0"/>
        <v>23982.39</v>
      </c>
      <c r="C8" s="28">
        <v>1829.99</v>
      </c>
      <c r="D8" s="28">
        <v>1484.9</v>
      </c>
      <c r="E8" s="28">
        <v>1501.6</v>
      </c>
      <c r="F8" s="28">
        <v>1527.2</v>
      </c>
      <c r="G8" s="28">
        <v>1532.4</v>
      </c>
      <c r="H8" s="28">
        <v>2146.5</v>
      </c>
      <c r="I8" s="17"/>
    </row>
    <row r="9" spans="1:9" ht="15" customHeight="1" x14ac:dyDescent="0.2">
      <c r="A9" s="30" t="s">
        <v>143</v>
      </c>
      <c r="B9" s="31">
        <f t="shared" si="0"/>
        <v>12576.37</v>
      </c>
      <c r="C9" s="31">
        <v>1046.5</v>
      </c>
      <c r="D9" s="31">
        <v>902.1</v>
      </c>
      <c r="E9" s="31">
        <v>889.7</v>
      </c>
      <c r="F9" s="31">
        <v>891.9</v>
      </c>
      <c r="G9" s="31">
        <v>909.9</v>
      </c>
      <c r="H9" s="31">
        <v>1047.27</v>
      </c>
      <c r="I9" s="17"/>
    </row>
    <row r="10" spans="1:9" ht="15" customHeight="1" x14ac:dyDescent="0.2">
      <c r="A10" s="27" t="s">
        <v>113</v>
      </c>
      <c r="B10" s="28">
        <f t="shared" si="0"/>
        <v>26704.9</v>
      </c>
      <c r="C10" s="28">
        <v>1794.1</v>
      </c>
      <c r="D10" s="28">
        <v>1726.1</v>
      </c>
      <c r="E10" s="28">
        <v>1784.9</v>
      </c>
      <c r="F10" s="28">
        <v>1820.6</v>
      </c>
      <c r="G10" s="28">
        <v>1845.4</v>
      </c>
      <c r="H10" s="28">
        <v>2305.3000000000002</v>
      </c>
      <c r="I10" s="17"/>
    </row>
    <row r="11" spans="1:9" ht="15" customHeight="1" x14ac:dyDescent="0.2">
      <c r="A11" s="35" t="s">
        <v>115</v>
      </c>
      <c r="B11" s="41">
        <f t="shared" si="0"/>
        <v>79426.734800000006</v>
      </c>
      <c r="C11" s="41">
        <f>SUM(C12:C14)</f>
        <v>6775.3831</v>
      </c>
      <c r="D11" s="41">
        <f t="shared" ref="D11:H11" si="3">SUM(D12:D14)</f>
        <v>6647.0356000000011</v>
      </c>
      <c r="E11" s="41">
        <f t="shared" si="3"/>
        <v>6864.0837000000001</v>
      </c>
      <c r="F11" s="41">
        <f t="shared" si="3"/>
        <v>6700.6614999999993</v>
      </c>
      <c r="G11" s="41">
        <f t="shared" si="3"/>
        <v>6881.8039999999992</v>
      </c>
      <c r="H11" s="41">
        <f t="shared" si="3"/>
        <v>6414.4187000000002</v>
      </c>
      <c r="I11" s="17"/>
    </row>
    <row r="12" spans="1:9" ht="15" customHeight="1" x14ac:dyDescent="0.2">
      <c r="A12" s="27" t="s">
        <v>48</v>
      </c>
      <c r="B12" s="43">
        <f t="shared" si="0"/>
        <v>675.66520000000003</v>
      </c>
      <c r="C12" s="43">
        <v>57.9405</v>
      </c>
      <c r="D12" s="43">
        <v>56.297400000000003</v>
      </c>
      <c r="E12" s="43">
        <v>55.293900000000001</v>
      </c>
      <c r="F12" s="43">
        <v>58.0533</v>
      </c>
      <c r="G12" s="43">
        <v>56.377099999999999</v>
      </c>
      <c r="H12" s="43">
        <v>56.393999999999998</v>
      </c>
      <c r="I12" s="17"/>
    </row>
    <row r="13" spans="1:9" ht="15" customHeight="1" x14ac:dyDescent="0.2">
      <c r="A13" s="30" t="s">
        <v>49</v>
      </c>
      <c r="B13" s="41">
        <f t="shared" si="0"/>
        <v>78572.444500000012</v>
      </c>
      <c r="C13" s="41">
        <v>6696.1008000000002</v>
      </c>
      <c r="D13" s="41">
        <v>6571.1985000000004</v>
      </c>
      <c r="E13" s="41">
        <v>6797.0725000000002</v>
      </c>
      <c r="F13" s="41">
        <v>6624.2242999999999</v>
      </c>
      <c r="G13" s="41">
        <v>6812.3047999999999</v>
      </c>
      <c r="H13" s="41">
        <v>6294.0797000000002</v>
      </c>
      <c r="I13" s="17"/>
    </row>
    <row r="14" spans="1:9" ht="15" customHeight="1" x14ac:dyDescent="0.2">
      <c r="A14" s="27" t="s">
        <v>365</v>
      </c>
      <c r="B14" s="43">
        <f t="shared" si="0"/>
        <v>178.6251</v>
      </c>
      <c r="C14" s="43">
        <v>21.341799999999999</v>
      </c>
      <c r="D14" s="43">
        <v>19.5397</v>
      </c>
      <c r="E14" s="43">
        <v>11.7173</v>
      </c>
      <c r="F14" s="43">
        <v>18.383900000000001</v>
      </c>
      <c r="G14" s="43">
        <v>13.1221</v>
      </c>
      <c r="H14" s="43">
        <v>63.945</v>
      </c>
      <c r="I14" s="17"/>
    </row>
    <row r="15" spans="1:9" ht="28.15" customHeight="1" x14ac:dyDescent="0.2">
      <c r="A15" s="25"/>
      <c r="B15" s="321" t="s">
        <v>8</v>
      </c>
      <c r="C15" s="321" t="s">
        <v>9</v>
      </c>
      <c r="D15" s="321" t="s">
        <v>10</v>
      </c>
      <c r="E15" s="321" t="s">
        <v>11</v>
      </c>
      <c r="F15" s="321" t="s">
        <v>12</v>
      </c>
      <c r="G15" s="181" t="s">
        <v>13</v>
      </c>
      <c r="H15" s="325" t="s">
        <v>660</v>
      </c>
      <c r="I15" s="11"/>
    </row>
    <row r="16" spans="1:9" ht="15" customHeight="1" x14ac:dyDescent="0.2">
      <c r="A16" s="36" t="s">
        <v>111</v>
      </c>
      <c r="B16" s="28">
        <f>B17+B18</f>
        <v>15315.4</v>
      </c>
      <c r="C16" s="28">
        <f t="shared" ref="C16:G16" si="4">C17+C18</f>
        <v>14876.6</v>
      </c>
      <c r="D16" s="28">
        <f t="shared" si="4"/>
        <v>15483.3</v>
      </c>
      <c r="E16" s="28">
        <f t="shared" si="4"/>
        <v>16547.900000000001</v>
      </c>
      <c r="F16" s="28">
        <f t="shared" si="4"/>
        <v>18047.25</v>
      </c>
      <c r="G16" s="28">
        <f t="shared" si="4"/>
        <v>22210.97</v>
      </c>
      <c r="H16" s="28">
        <f t="shared" ref="H16:H26" si="5">AVERAGE(C4:H4,B16:G16)</f>
        <v>14858.818333333335</v>
      </c>
      <c r="I16" s="17"/>
    </row>
    <row r="17" spans="1:9" ht="15" customHeight="1" x14ac:dyDescent="0.2">
      <c r="A17" s="30" t="s">
        <v>114</v>
      </c>
      <c r="B17" s="41">
        <v>7966.2</v>
      </c>
      <c r="C17" s="41">
        <v>7669.5</v>
      </c>
      <c r="D17" s="41">
        <v>7975.9</v>
      </c>
      <c r="E17" s="41">
        <v>8148.1</v>
      </c>
      <c r="F17" s="41">
        <v>8733.85</v>
      </c>
      <c r="G17" s="41">
        <v>10490.3</v>
      </c>
      <c r="H17" s="31">
        <f t="shared" si="5"/>
        <v>6928.7041666666664</v>
      </c>
      <c r="I17" s="17"/>
    </row>
    <row r="18" spans="1:9" ht="15" customHeight="1" x14ac:dyDescent="0.2">
      <c r="A18" s="27" t="s">
        <v>110</v>
      </c>
      <c r="B18" s="43">
        <v>7349.2</v>
      </c>
      <c r="C18" s="43">
        <v>7207.1</v>
      </c>
      <c r="D18" s="43">
        <v>7507.4</v>
      </c>
      <c r="E18" s="43">
        <v>8399.7999999999993</v>
      </c>
      <c r="F18" s="43">
        <v>9313.4</v>
      </c>
      <c r="G18" s="43">
        <v>11720.67</v>
      </c>
      <c r="H18" s="28">
        <f t="shared" si="5"/>
        <v>7930.1141666666663</v>
      </c>
      <c r="I18" s="17"/>
    </row>
    <row r="19" spans="1:9" ht="15" customHeight="1" x14ac:dyDescent="0.2">
      <c r="A19" s="34" t="s">
        <v>112</v>
      </c>
      <c r="B19" s="31">
        <f>SUM(B20:B22)</f>
        <v>5508</v>
      </c>
      <c r="C19" s="31">
        <f>SUM(C20:C22)</f>
        <v>5340.8</v>
      </c>
      <c r="D19" s="31">
        <f t="shared" ref="D19:G19" si="6">SUM(D20:D22)</f>
        <v>5782</v>
      </c>
      <c r="E19" s="31">
        <f t="shared" si="6"/>
        <v>5808.2</v>
      </c>
      <c r="F19" s="31">
        <f t="shared" si="6"/>
        <v>6112.9</v>
      </c>
      <c r="G19" s="31">
        <f t="shared" si="6"/>
        <v>7725.4000000000005</v>
      </c>
      <c r="H19" s="31">
        <f t="shared" si="5"/>
        <v>5271.9716666666673</v>
      </c>
      <c r="I19" s="17"/>
    </row>
    <row r="20" spans="1:9" ht="15" customHeight="1" x14ac:dyDescent="0.2">
      <c r="A20" s="27" t="s">
        <v>142</v>
      </c>
      <c r="B20" s="28">
        <v>2104</v>
      </c>
      <c r="C20" s="28">
        <v>2099.5</v>
      </c>
      <c r="D20" s="28">
        <v>2295.1999999999998</v>
      </c>
      <c r="E20" s="28">
        <v>2372.6999999999998</v>
      </c>
      <c r="F20" s="28">
        <v>2406.1</v>
      </c>
      <c r="G20" s="28">
        <v>2682.3</v>
      </c>
      <c r="H20" s="28">
        <f t="shared" si="5"/>
        <v>1998.5325</v>
      </c>
      <c r="I20" s="17"/>
    </row>
    <row r="21" spans="1:9" ht="15" customHeight="1" x14ac:dyDescent="0.2">
      <c r="A21" s="30" t="s">
        <v>143</v>
      </c>
      <c r="B21" s="31">
        <v>1058.5</v>
      </c>
      <c r="C21" s="31">
        <v>1017.8</v>
      </c>
      <c r="D21" s="31">
        <v>1074.8</v>
      </c>
      <c r="E21" s="31">
        <v>1116.3</v>
      </c>
      <c r="F21" s="31">
        <v>1166.2</v>
      </c>
      <c r="G21" s="31">
        <v>1455.4</v>
      </c>
      <c r="H21" s="31">
        <f t="shared" si="5"/>
        <v>1048.0308333333335</v>
      </c>
      <c r="I21" s="17"/>
    </row>
    <row r="22" spans="1:9" ht="15" customHeight="1" x14ac:dyDescent="0.2">
      <c r="A22" s="27" t="s">
        <v>113</v>
      </c>
      <c r="B22" s="28">
        <v>2345.5</v>
      </c>
      <c r="C22" s="28">
        <v>2223.5</v>
      </c>
      <c r="D22" s="28">
        <v>2412</v>
      </c>
      <c r="E22" s="28">
        <v>2319.1999999999998</v>
      </c>
      <c r="F22" s="28">
        <v>2540.6</v>
      </c>
      <c r="G22" s="28">
        <v>3587.7</v>
      </c>
      <c r="H22" s="28">
        <f t="shared" si="5"/>
        <v>2225.4083333333333</v>
      </c>
      <c r="I22" s="17"/>
    </row>
    <row r="23" spans="1:9" ht="15" customHeight="1" x14ac:dyDescent="0.2">
      <c r="A23" s="35" t="s">
        <v>115</v>
      </c>
      <c r="B23" s="41">
        <f>SUM(B24:B26)</f>
        <v>6088.9877999999999</v>
      </c>
      <c r="C23" s="41">
        <f t="shared" ref="C23:G23" si="7">SUM(C24:C26)</f>
        <v>6054.1656000000003</v>
      </c>
      <c r="D23" s="41">
        <f t="shared" si="7"/>
        <v>6514.0460000000003</v>
      </c>
      <c r="E23" s="41">
        <f t="shared" si="7"/>
        <v>6540.6732999999995</v>
      </c>
      <c r="F23" s="41">
        <f t="shared" si="7"/>
        <v>7007.6526000000003</v>
      </c>
      <c r="G23" s="41">
        <f t="shared" si="7"/>
        <v>6937.8229000000001</v>
      </c>
      <c r="H23" s="31">
        <f t="shared" si="5"/>
        <v>6618.8945666666668</v>
      </c>
      <c r="I23" s="17"/>
    </row>
    <row r="24" spans="1:9" ht="15" customHeight="1" x14ac:dyDescent="0.2">
      <c r="A24" s="27" t="s">
        <v>48</v>
      </c>
      <c r="B24" s="43">
        <v>47.216299999999997</v>
      </c>
      <c r="C24" s="43">
        <v>40.658700000000003</v>
      </c>
      <c r="D24" s="43">
        <v>53.210999999999999</v>
      </c>
      <c r="E24" s="43">
        <v>69.006699999999995</v>
      </c>
      <c r="F24" s="43">
        <v>60.871600000000001</v>
      </c>
      <c r="G24" s="43">
        <v>64.344700000000003</v>
      </c>
      <c r="H24" s="28">
        <f t="shared" si="5"/>
        <v>56.305433333333333</v>
      </c>
      <c r="I24" s="17"/>
    </row>
    <row r="25" spans="1:9" ht="15" customHeight="1" x14ac:dyDescent="0.2">
      <c r="A25" s="30" t="s">
        <v>49</v>
      </c>
      <c r="B25" s="41">
        <v>6034.2538999999997</v>
      </c>
      <c r="C25" s="41">
        <v>6013.5069000000003</v>
      </c>
      <c r="D25" s="41">
        <v>6450.0002999999997</v>
      </c>
      <c r="E25" s="41">
        <v>6467.4276</v>
      </c>
      <c r="F25" s="41">
        <v>6946.7809999999999</v>
      </c>
      <c r="G25" s="41">
        <v>6865.4942000000001</v>
      </c>
      <c r="H25" s="31">
        <f t="shared" si="5"/>
        <v>6547.7037083333344</v>
      </c>
      <c r="I25" s="17"/>
    </row>
    <row r="26" spans="1:9" ht="15" customHeight="1" x14ac:dyDescent="0.2">
      <c r="A26" s="27" t="s">
        <v>365</v>
      </c>
      <c r="B26" s="43">
        <v>7.5175999999999998</v>
      </c>
      <c r="C26" s="43">
        <v>0</v>
      </c>
      <c r="D26" s="43">
        <v>10.8347</v>
      </c>
      <c r="E26" s="43">
        <v>4.2389999999999999</v>
      </c>
      <c r="F26" s="43">
        <v>0</v>
      </c>
      <c r="G26" s="43">
        <v>7.984</v>
      </c>
      <c r="H26" s="28">
        <f t="shared" si="5"/>
        <v>14.885425</v>
      </c>
      <c r="I26" s="17"/>
    </row>
    <row r="27" spans="1:9" ht="12.75" customHeight="1" x14ac:dyDescent="0.2">
      <c r="A27" s="37" t="s">
        <v>263</v>
      </c>
      <c r="B27" s="37"/>
      <c r="C27" s="37"/>
      <c r="D27" s="52"/>
      <c r="E27" s="37"/>
      <c r="F27" s="37"/>
      <c r="G27" s="37"/>
      <c r="H27" s="37"/>
      <c r="I27" s="11"/>
    </row>
    <row r="28" spans="1:9" ht="12.75" customHeight="1" x14ac:dyDescent="0.2">
      <c r="A28" s="37" t="s">
        <v>233</v>
      </c>
      <c r="B28" s="37"/>
      <c r="C28" s="37"/>
      <c r="D28" s="52"/>
      <c r="E28" s="37"/>
      <c r="F28" s="37"/>
      <c r="G28" s="37"/>
      <c r="H28" s="37"/>
      <c r="I28" s="1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B13" formulaRange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F6:F13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>
    <row r="6" spans="6:6" x14ac:dyDescent="0.2">
      <c r="F6" s="121"/>
    </row>
    <row r="7" spans="6:6" x14ac:dyDescent="0.2">
      <c r="F7" s="121"/>
    </row>
    <row r="8" spans="6:6" x14ac:dyDescent="0.2">
      <c r="F8" s="121"/>
    </row>
    <row r="9" spans="6:6" x14ac:dyDescent="0.2">
      <c r="F9" s="121"/>
    </row>
    <row r="10" spans="6:6" x14ac:dyDescent="0.2">
      <c r="F10" s="121"/>
    </row>
    <row r="11" spans="6:6" x14ac:dyDescent="0.2">
      <c r="F11" s="121"/>
    </row>
    <row r="12" spans="6:6" x14ac:dyDescent="0.2">
      <c r="F12" s="121"/>
    </row>
    <row r="13" spans="6:6" x14ac:dyDescent="0.2">
      <c r="F13" s="12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G19"/>
  <sheetViews>
    <sheetView workbookViewId="0"/>
  </sheetViews>
  <sheetFormatPr baseColWidth="10" defaultColWidth="11.42578125" defaultRowHeight="12.75" x14ac:dyDescent="0.2"/>
  <cols>
    <col min="1" max="1" width="18.85546875" style="2" customWidth="1"/>
    <col min="2" max="2" width="12.28515625" style="2" customWidth="1"/>
    <col min="3" max="3" width="13.7109375" style="2" customWidth="1"/>
    <col min="4" max="4" width="6.42578125" style="2" customWidth="1"/>
    <col min="5" max="5" width="18.85546875" style="2" customWidth="1"/>
    <col min="6" max="6" width="12.28515625" style="2" customWidth="1"/>
    <col min="7" max="7" width="13.7109375" style="2" customWidth="1"/>
    <col min="8" max="16384" width="11.42578125" style="2"/>
  </cols>
  <sheetData>
    <row r="1" spans="1:7" ht="15.75" customHeight="1" x14ac:dyDescent="0.2">
      <c r="A1" s="24" t="s">
        <v>525</v>
      </c>
      <c r="B1" s="11"/>
      <c r="C1" s="11"/>
      <c r="D1" s="11"/>
      <c r="E1" s="11"/>
      <c r="F1" s="11"/>
      <c r="G1" s="11"/>
    </row>
    <row r="2" spans="1:7" x14ac:dyDescent="0.2">
      <c r="A2" s="11"/>
      <c r="B2" s="11"/>
      <c r="C2" s="11"/>
      <c r="D2" s="11"/>
      <c r="E2" s="11"/>
      <c r="F2" s="11"/>
      <c r="G2" s="11"/>
    </row>
    <row r="3" spans="1:7" ht="19.350000000000001" customHeight="1" x14ac:dyDescent="0.2">
      <c r="A3" s="25" t="s">
        <v>114</v>
      </c>
      <c r="B3" s="39" t="s">
        <v>0</v>
      </c>
      <c r="C3" s="39" t="s">
        <v>153</v>
      </c>
      <c r="D3" s="182"/>
      <c r="E3" s="322" t="s">
        <v>549</v>
      </c>
      <c r="F3" s="39" t="s">
        <v>0</v>
      </c>
      <c r="G3" s="39" t="s">
        <v>153</v>
      </c>
    </row>
    <row r="4" spans="1:7" ht="15" customHeight="1" x14ac:dyDescent="0.2">
      <c r="A4" s="197" t="s">
        <v>0</v>
      </c>
      <c r="B4" s="196">
        <f>SUM(B5:B15)</f>
        <v>83144.450000000012</v>
      </c>
      <c r="C4" s="196" t="s">
        <v>246</v>
      </c>
      <c r="D4" s="196"/>
      <c r="E4" s="201" t="s">
        <v>0</v>
      </c>
      <c r="F4" s="196">
        <f>SUM(F5:F15)</f>
        <v>95161.37</v>
      </c>
      <c r="G4" s="199" t="s">
        <v>246</v>
      </c>
    </row>
    <row r="5" spans="1:7" ht="15" customHeight="1" x14ac:dyDescent="0.2">
      <c r="A5" s="30" t="s">
        <v>116</v>
      </c>
      <c r="B5" s="31">
        <v>9092.4</v>
      </c>
      <c r="C5" s="54">
        <v>1.0729999780036099</v>
      </c>
      <c r="D5" s="64"/>
      <c r="E5" s="30" t="s">
        <v>550</v>
      </c>
      <c r="F5" s="31">
        <v>21198.2</v>
      </c>
      <c r="G5" s="54">
        <v>0.34602404921172603</v>
      </c>
    </row>
    <row r="6" spans="1:7" ht="15" customHeight="1" x14ac:dyDescent="0.2">
      <c r="A6" s="27" t="s">
        <v>125</v>
      </c>
      <c r="B6" s="28">
        <v>8664.6</v>
      </c>
      <c r="C6" s="53">
        <v>1.0928646446460299</v>
      </c>
      <c r="D6" s="63"/>
      <c r="E6" s="27" t="s">
        <v>130</v>
      </c>
      <c r="F6" s="28">
        <v>11656.6</v>
      </c>
      <c r="G6" s="53">
        <v>0.89502728068218895</v>
      </c>
    </row>
    <row r="7" spans="1:7" ht="15" customHeight="1" x14ac:dyDescent="0.2">
      <c r="A7" s="30" t="s">
        <v>126</v>
      </c>
      <c r="B7" s="31">
        <v>8511.2000000000007</v>
      </c>
      <c r="C7" s="54">
        <v>0.84097248331610097</v>
      </c>
      <c r="D7" s="64"/>
      <c r="E7" s="30" t="s">
        <v>131</v>
      </c>
      <c r="F7" s="31">
        <v>5475.8</v>
      </c>
      <c r="G7" s="54">
        <v>0.29838215420577802</v>
      </c>
    </row>
    <row r="8" spans="1:7" ht="15" customHeight="1" x14ac:dyDescent="0.2">
      <c r="A8" s="27" t="s">
        <v>127</v>
      </c>
      <c r="B8" s="28">
        <v>6034.1</v>
      </c>
      <c r="C8" s="53">
        <v>1.0516116736547301</v>
      </c>
      <c r="D8" s="63"/>
      <c r="E8" s="27" t="s">
        <v>146</v>
      </c>
      <c r="F8" s="28">
        <v>4857.6000000000004</v>
      </c>
      <c r="G8" s="53">
        <v>2.81828474967062</v>
      </c>
    </row>
    <row r="9" spans="1:7" ht="15" customHeight="1" x14ac:dyDescent="0.2">
      <c r="A9" s="30" t="s">
        <v>128</v>
      </c>
      <c r="B9" s="31">
        <v>5620.5</v>
      </c>
      <c r="C9" s="54">
        <v>1.5862805800195701</v>
      </c>
      <c r="D9" s="64"/>
      <c r="E9" s="30" t="s">
        <v>133</v>
      </c>
      <c r="F9" s="31">
        <v>4356.3</v>
      </c>
      <c r="G9" s="54">
        <v>0.64794320868626998</v>
      </c>
    </row>
    <row r="10" spans="1:7" ht="15" customHeight="1" x14ac:dyDescent="0.2">
      <c r="A10" s="27" t="s">
        <v>144</v>
      </c>
      <c r="B10" s="28">
        <v>4119.8999999999996</v>
      </c>
      <c r="C10" s="53">
        <v>0.52603339886890499</v>
      </c>
      <c r="D10" s="63"/>
      <c r="E10" s="27" t="s">
        <v>132</v>
      </c>
      <c r="F10" s="28">
        <v>4240</v>
      </c>
      <c r="G10" s="53">
        <v>1.1514610849056599</v>
      </c>
    </row>
    <row r="11" spans="1:7" ht="15" customHeight="1" x14ac:dyDescent="0.2">
      <c r="A11" s="30" t="s">
        <v>148</v>
      </c>
      <c r="B11" s="31">
        <v>3821.55</v>
      </c>
      <c r="C11" s="54">
        <v>1.5757617982232299</v>
      </c>
      <c r="D11" s="64"/>
      <c r="E11" s="30" t="s">
        <v>134</v>
      </c>
      <c r="F11" s="31">
        <v>2117.6</v>
      </c>
      <c r="G11" s="54">
        <v>1.03256752927843</v>
      </c>
    </row>
    <row r="12" spans="1:7" ht="15" customHeight="1" x14ac:dyDescent="0.2">
      <c r="A12" s="27" t="s">
        <v>117</v>
      </c>
      <c r="B12" s="28">
        <v>3772.5</v>
      </c>
      <c r="C12" s="53">
        <v>0.941791915175613</v>
      </c>
      <c r="D12" s="63"/>
      <c r="E12" s="27" t="s">
        <v>149</v>
      </c>
      <c r="F12" s="28">
        <v>2001.7</v>
      </c>
      <c r="G12" s="53">
        <v>0.573147824349303</v>
      </c>
    </row>
    <row r="13" spans="1:7" ht="15" customHeight="1" x14ac:dyDescent="0.2">
      <c r="A13" s="30" t="s">
        <v>194</v>
      </c>
      <c r="B13" s="31">
        <v>3761.2</v>
      </c>
      <c r="C13" s="54">
        <v>0.85304822928852497</v>
      </c>
      <c r="D13" s="64"/>
      <c r="E13" s="30" t="s">
        <v>166</v>
      </c>
      <c r="F13" s="31">
        <v>1970.87</v>
      </c>
      <c r="G13" s="54">
        <v>1.7560113046522601</v>
      </c>
    </row>
    <row r="14" spans="1:7" ht="15" customHeight="1" x14ac:dyDescent="0.2">
      <c r="A14" s="27" t="s">
        <v>368</v>
      </c>
      <c r="B14" s="28">
        <v>3035.4</v>
      </c>
      <c r="C14" s="53">
        <v>0.85213316202148004</v>
      </c>
      <c r="D14" s="63"/>
      <c r="E14" s="27" t="s">
        <v>145</v>
      </c>
      <c r="F14" s="28">
        <v>1845.1</v>
      </c>
      <c r="G14" s="53">
        <v>0.55000000000000004</v>
      </c>
    </row>
    <row r="15" spans="1:7" ht="15" customHeight="1" x14ac:dyDescent="0.2">
      <c r="A15" s="30" t="s">
        <v>129</v>
      </c>
      <c r="B15" s="31">
        <v>26711.1</v>
      </c>
      <c r="C15" s="48" t="s">
        <v>246</v>
      </c>
      <c r="D15" s="31"/>
      <c r="E15" s="30" t="s">
        <v>129</v>
      </c>
      <c r="F15" s="31">
        <v>35441.599999999999</v>
      </c>
      <c r="G15" s="48" t="s">
        <v>246</v>
      </c>
    </row>
    <row r="16" spans="1:7" ht="12.75" customHeight="1" x14ac:dyDescent="0.2">
      <c r="A16" s="65" t="s">
        <v>189</v>
      </c>
      <c r="B16" s="37"/>
      <c r="C16" s="37"/>
      <c r="D16" s="37"/>
      <c r="E16" s="37"/>
      <c r="F16" s="61"/>
      <c r="G16" s="61"/>
    </row>
    <row r="17" spans="1:7" ht="12.75" customHeight="1" x14ac:dyDescent="0.2">
      <c r="A17" s="37" t="s">
        <v>233</v>
      </c>
      <c r="B17" s="37"/>
      <c r="C17" s="37"/>
      <c r="D17" s="37"/>
      <c r="E17" s="37"/>
      <c r="F17" s="37"/>
      <c r="G17" s="37"/>
    </row>
    <row r="18" spans="1:7" x14ac:dyDescent="0.2">
      <c r="A18" s="11"/>
      <c r="B18" s="11"/>
      <c r="C18" s="11"/>
      <c r="D18" s="11"/>
      <c r="E18" s="11"/>
      <c r="F18" s="11"/>
      <c r="G18" s="11"/>
    </row>
    <row r="19" spans="1:7" x14ac:dyDescent="0.2">
      <c r="A19" s="27"/>
      <c r="B19" s="11"/>
      <c r="C19" s="11"/>
      <c r="D19" s="11"/>
      <c r="E19" s="11"/>
      <c r="F19" s="11"/>
      <c r="G19" s="1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1:K31"/>
  <sheetViews>
    <sheetView workbookViewId="0"/>
  </sheetViews>
  <sheetFormatPr baseColWidth="10" defaultColWidth="11.42578125" defaultRowHeight="12.75" x14ac:dyDescent="0.2"/>
  <cols>
    <col min="1" max="1" width="13.42578125" style="2" customWidth="1"/>
    <col min="2" max="2" width="10" style="2" customWidth="1"/>
    <col min="3" max="3" width="9.28515625" style="2" customWidth="1"/>
    <col min="4" max="4" width="6.42578125" style="2" customWidth="1"/>
    <col min="5" max="5" width="13.42578125" style="2" customWidth="1"/>
    <col min="6" max="7" width="9.28515625" style="2" customWidth="1"/>
    <col min="8" max="8" width="6.42578125" style="2" customWidth="1"/>
    <col min="9" max="9" width="13.42578125" style="2" customWidth="1"/>
    <col min="10" max="11" width="9.28515625" style="2" customWidth="1"/>
    <col min="12" max="16384" width="11.42578125" style="2"/>
  </cols>
  <sheetData>
    <row r="1" spans="1:11" ht="15.75" customHeight="1" x14ac:dyDescent="0.2">
      <c r="A1" s="24" t="s">
        <v>526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ht="29.25" customHeight="1" x14ac:dyDescent="0.2">
      <c r="A3" s="25" t="s">
        <v>142</v>
      </c>
      <c r="B3" s="39" t="s">
        <v>0</v>
      </c>
      <c r="C3" s="321" t="s">
        <v>228</v>
      </c>
      <c r="D3" s="179"/>
      <c r="E3" s="322" t="s">
        <v>143</v>
      </c>
      <c r="F3" s="39" t="s">
        <v>0</v>
      </c>
      <c r="G3" s="321" t="s">
        <v>228</v>
      </c>
      <c r="H3" s="180"/>
      <c r="I3" s="140" t="s">
        <v>247</v>
      </c>
      <c r="J3" s="39" t="s">
        <v>0</v>
      </c>
      <c r="K3" s="321" t="s">
        <v>228</v>
      </c>
    </row>
    <row r="4" spans="1:11" ht="15" customHeight="1" x14ac:dyDescent="0.2">
      <c r="A4" s="197" t="s">
        <v>0</v>
      </c>
      <c r="B4" s="196">
        <f>SUM(B5:B15)</f>
        <v>23982.390000000007</v>
      </c>
      <c r="C4" s="196" t="s">
        <v>246</v>
      </c>
      <c r="D4" s="196"/>
      <c r="E4" s="203" t="s">
        <v>0</v>
      </c>
      <c r="F4" s="196">
        <f>SUM(F5:F15)</f>
        <v>12576.369999999999</v>
      </c>
      <c r="G4" s="196" t="s">
        <v>246</v>
      </c>
      <c r="H4" s="196"/>
      <c r="I4" s="203" t="s">
        <v>0</v>
      </c>
      <c r="J4" s="196">
        <f>SUM(J5:J15)</f>
        <v>26704.9</v>
      </c>
      <c r="K4" s="196" t="s">
        <v>246</v>
      </c>
    </row>
    <row r="5" spans="1:11" ht="15" customHeight="1" x14ac:dyDescent="0.2">
      <c r="A5" s="30" t="s">
        <v>118</v>
      </c>
      <c r="B5" s="31">
        <v>4531.3</v>
      </c>
      <c r="C5" s="54">
        <v>2.61008981969854</v>
      </c>
      <c r="D5" s="64"/>
      <c r="E5" s="30" t="s">
        <v>547</v>
      </c>
      <c r="F5" s="31">
        <v>5459</v>
      </c>
      <c r="G5" s="54">
        <v>1.56612016852903</v>
      </c>
      <c r="H5" s="55"/>
      <c r="I5" s="30" t="s">
        <v>136</v>
      </c>
      <c r="J5" s="31">
        <v>5762.1</v>
      </c>
      <c r="K5" s="54">
        <v>5.5147220631367002</v>
      </c>
    </row>
    <row r="6" spans="1:11" ht="15" customHeight="1" x14ac:dyDescent="0.2">
      <c r="A6" s="27" t="s">
        <v>119</v>
      </c>
      <c r="B6" s="28">
        <v>2729.9</v>
      </c>
      <c r="C6" s="53">
        <v>2.3021356093629799</v>
      </c>
      <c r="D6" s="63"/>
      <c r="E6" s="27" t="s">
        <v>150</v>
      </c>
      <c r="F6" s="28">
        <v>1497.07</v>
      </c>
      <c r="G6" s="53">
        <v>5.3159271109567401</v>
      </c>
      <c r="H6" s="56"/>
      <c r="I6" s="27" t="s">
        <v>548</v>
      </c>
      <c r="J6" s="28">
        <v>3305.4</v>
      </c>
      <c r="K6" s="53">
        <v>4.65827131360804</v>
      </c>
    </row>
    <row r="7" spans="1:11" ht="15" customHeight="1" x14ac:dyDescent="0.2">
      <c r="A7" s="30" t="s">
        <v>147</v>
      </c>
      <c r="B7" s="31">
        <v>2636.7</v>
      </c>
      <c r="C7" s="54">
        <v>8.8021390374331592</v>
      </c>
      <c r="D7" s="64"/>
      <c r="E7" s="30" t="s">
        <v>548</v>
      </c>
      <c r="F7" s="31">
        <v>1377.1</v>
      </c>
      <c r="G7" s="54">
        <v>7.5999201219954999</v>
      </c>
      <c r="H7" s="55"/>
      <c r="I7" s="30" t="s">
        <v>120</v>
      </c>
      <c r="J7" s="31">
        <v>3294.1</v>
      </c>
      <c r="K7" s="54">
        <v>5.5072599496068699</v>
      </c>
    </row>
    <row r="8" spans="1:11" ht="15" customHeight="1" x14ac:dyDescent="0.2">
      <c r="A8" s="27" t="s">
        <v>136</v>
      </c>
      <c r="B8" s="28">
        <v>2217.6</v>
      </c>
      <c r="C8" s="53">
        <v>9.1415043290043307</v>
      </c>
      <c r="D8" s="63"/>
      <c r="E8" s="27" t="s">
        <v>121</v>
      </c>
      <c r="F8" s="28">
        <v>844.4</v>
      </c>
      <c r="G8" s="53">
        <v>20.970156324017101</v>
      </c>
      <c r="H8" s="56"/>
      <c r="I8" s="27" t="s">
        <v>147</v>
      </c>
      <c r="J8" s="28">
        <v>3184.6</v>
      </c>
      <c r="K8" s="53">
        <v>2.59652232619481</v>
      </c>
    </row>
    <row r="9" spans="1:11" ht="15" customHeight="1" x14ac:dyDescent="0.2">
      <c r="A9" s="30" t="s">
        <v>135</v>
      </c>
      <c r="B9" s="31">
        <v>1997.19</v>
      </c>
      <c r="C9" s="54">
        <v>3.2420901366419801</v>
      </c>
      <c r="D9" s="64"/>
      <c r="E9" s="30" t="s">
        <v>122</v>
      </c>
      <c r="F9" s="31">
        <v>747.9</v>
      </c>
      <c r="G9" s="54">
        <v>35.152961625885801</v>
      </c>
      <c r="H9" s="55"/>
      <c r="I9" s="30" t="s">
        <v>141</v>
      </c>
      <c r="J9" s="31">
        <v>2099.8000000000002</v>
      </c>
      <c r="K9" s="54">
        <v>12.5674826173921</v>
      </c>
    </row>
    <row r="10" spans="1:11" ht="15" customHeight="1" x14ac:dyDescent="0.2">
      <c r="A10" s="27" t="s">
        <v>137</v>
      </c>
      <c r="B10" s="28">
        <v>1384.9</v>
      </c>
      <c r="C10" s="53">
        <v>6.9487905263918002</v>
      </c>
      <c r="D10" s="63"/>
      <c r="E10" s="27" t="s">
        <v>139</v>
      </c>
      <c r="F10" s="28">
        <v>519.1</v>
      </c>
      <c r="G10" s="53">
        <v>9.5</v>
      </c>
      <c r="H10" s="56"/>
      <c r="I10" s="27" t="s">
        <v>122</v>
      </c>
      <c r="J10" s="28">
        <v>2026.5</v>
      </c>
      <c r="K10" s="53">
        <v>24.450925240562501</v>
      </c>
    </row>
    <row r="11" spans="1:11" ht="15" customHeight="1" x14ac:dyDescent="0.2">
      <c r="A11" s="30" t="s">
        <v>123</v>
      </c>
      <c r="B11" s="31">
        <v>1142.5999999999999</v>
      </c>
      <c r="C11" s="54">
        <v>18.402940661648898</v>
      </c>
      <c r="D11" s="64"/>
      <c r="E11" s="30" t="s">
        <v>120</v>
      </c>
      <c r="F11" s="31">
        <v>448.8</v>
      </c>
      <c r="G11" s="54">
        <v>13.125</v>
      </c>
      <c r="H11" s="55"/>
      <c r="I11" s="30" t="s">
        <v>123</v>
      </c>
      <c r="J11" s="31">
        <v>1822.4</v>
      </c>
      <c r="K11" s="54">
        <v>6.5</v>
      </c>
    </row>
    <row r="12" spans="1:11" ht="15" customHeight="1" x14ac:dyDescent="0.2">
      <c r="A12" s="27" t="s">
        <v>138</v>
      </c>
      <c r="B12" s="28">
        <v>1056.9000000000001</v>
      </c>
      <c r="C12" s="53">
        <v>10.7940202478948</v>
      </c>
      <c r="D12" s="63"/>
      <c r="E12" s="27" t="s">
        <v>124</v>
      </c>
      <c r="F12" s="28">
        <v>370.4</v>
      </c>
      <c r="G12" s="53">
        <v>5.1231101511879098</v>
      </c>
      <c r="H12" s="56"/>
      <c r="I12" s="27" t="s">
        <v>152</v>
      </c>
      <c r="J12" s="28">
        <v>1481.7</v>
      </c>
      <c r="K12" s="53">
        <v>7.5570628332321004</v>
      </c>
    </row>
    <row r="13" spans="1:11" ht="15" customHeight="1" x14ac:dyDescent="0.2">
      <c r="A13" s="30" t="s">
        <v>546</v>
      </c>
      <c r="B13" s="31">
        <v>741.2</v>
      </c>
      <c r="C13" s="54">
        <v>6.2888559093362097</v>
      </c>
      <c r="D13" s="64"/>
      <c r="E13" s="30" t="s">
        <v>140</v>
      </c>
      <c r="F13" s="31">
        <v>243.4</v>
      </c>
      <c r="G13" s="54">
        <v>8.75</v>
      </c>
      <c r="H13" s="55"/>
      <c r="I13" s="30" t="s">
        <v>121</v>
      </c>
      <c r="J13" s="31">
        <v>1029</v>
      </c>
      <c r="K13" s="54">
        <v>13.7179300291545</v>
      </c>
    </row>
    <row r="14" spans="1:11" ht="15" customHeight="1" x14ac:dyDescent="0.2">
      <c r="A14" s="27" t="s">
        <v>545</v>
      </c>
      <c r="B14" s="28">
        <v>708.2</v>
      </c>
      <c r="C14" s="53">
        <v>5.8396921773510302</v>
      </c>
      <c r="D14" s="63"/>
      <c r="E14" s="27" t="s">
        <v>151</v>
      </c>
      <c r="F14" s="28">
        <v>165.2</v>
      </c>
      <c r="G14" s="53">
        <v>16.961561743341399</v>
      </c>
      <c r="H14" s="56"/>
      <c r="I14" s="66" t="s">
        <v>138</v>
      </c>
      <c r="J14" s="28">
        <v>793</v>
      </c>
      <c r="K14" s="53">
        <v>6</v>
      </c>
    </row>
    <row r="15" spans="1:11" ht="15" customHeight="1" x14ac:dyDescent="0.2">
      <c r="A15" s="30" t="s">
        <v>129</v>
      </c>
      <c r="B15" s="31">
        <v>4835.8999999999996</v>
      </c>
      <c r="C15" s="48" t="s">
        <v>246</v>
      </c>
      <c r="D15" s="31"/>
      <c r="E15" s="30" t="s">
        <v>129</v>
      </c>
      <c r="F15" s="31">
        <v>904</v>
      </c>
      <c r="G15" s="48" t="s">
        <v>246</v>
      </c>
      <c r="H15" s="31"/>
      <c r="I15" s="67" t="s">
        <v>129</v>
      </c>
      <c r="J15" s="31">
        <v>1906.3</v>
      </c>
      <c r="K15" s="48" t="s">
        <v>246</v>
      </c>
    </row>
    <row r="16" spans="1:11" ht="12.75" customHeight="1" x14ac:dyDescent="0.2">
      <c r="A16" s="65" t="s">
        <v>313</v>
      </c>
      <c r="B16" s="52"/>
      <c r="C16" s="61"/>
      <c r="D16" s="61"/>
      <c r="E16" s="68"/>
      <c r="F16" s="61"/>
      <c r="G16" s="61"/>
      <c r="H16" s="61"/>
      <c r="I16" s="69"/>
      <c r="J16" s="61"/>
      <c r="K16" s="61"/>
    </row>
    <row r="17" spans="1:11" ht="12.75" customHeight="1" x14ac:dyDescent="0.2">
      <c r="A17" s="37" t="s">
        <v>233</v>
      </c>
      <c r="B17" s="52"/>
      <c r="C17" s="61"/>
      <c r="D17" s="61"/>
      <c r="E17" s="68"/>
      <c r="F17" s="61"/>
      <c r="G17" s="61"/>
      <c r="H17" s="61"/>
      <c r="I17" s="69"/>
      <c r="J17" s="61"/>
      <c r="K17" s="61"/>
    </row>
    <row r="18" spans="1:11" x14ac:dyDescent="0.2">
      <c r="A18" s="11"/>
      <c r="B18" s="11"/>
      <c r="C18" s="11"/>
      <c r="D18" s="11"/>
      <c r="E18" s="11"/>
      <c r="F18" s="61"/>
      <c r="G18" s="11"/>
      <c r="H18" s="11"/>
      <c r="I18" s="11"/>
      <c r="J18" s="11"/>
      <c r="K18" s="11"/>
    </row>
    <row r="19" spans="1:11" x14ac:dyDescent="0.2">
      <c r="A19" s="11"/>
      <c r="B19" s="11"/>
      <c r="C19" s="11"/>
      <c r="D19" s="11"/>
      <c r="E19" s="11"/>
      <c r="F19" s="61"/>
      <c r="G19" s="11"/>
      <c r="H19" s="11"/>
      <c r="I19" s="11"/>
      <c r="J19" s="11"/>
      <c r="K19" s="11"/>
    </row>
    <row r="20" spans="1:11" x14ac:dyDescent="0.2">
      <c r="A20" s="11"/>
      <c r="B20" s="11"/>
      <c r="C20" s="11"/>
      <c r="D20" s="11"/>
      <c r="E20" s="61"/>
      <c r="F20" s="11"/>
      <c r="G20" s="11"/>
      <c r="H20" s="11"/>
      <c r="I20" s="11"/>
      <c r="J20" s="11"/>
      <c r="K20" s="11"/>
    </row>
    <row r="21" spans="1:11" x14ac:dyDescent="0.2">
      <c r="A21" s="11"/>
      <c r="B21" s="11"/>
      <c r="C21" s="11"/>
      <c r="D21" s="11"/>
      <c r="E21" s="61"/>
      <c r="F21" s="11"/>
      <c r="G21" s="11"/>
      <c r="H21" s="11"/>
      <c r="I21" s="11"/>
      <c r="J21" s="11"/>
      <c r="K21" s="11"/>
    </row>
    <row r="22" spans="1:11" x14ac:dyDescent="0.2">
      <c r="A22" s="11"/>
      <c r="B22" s="11"/>
      <c r="C22" s="11"/>
      <c r="D22" s="11"/>
      <c r="E22" s="61"/>
      <c r="F22" s="11"/>
      <c r="G22" s="11"/>
      <c r="H22" s="11"/>
      <c r="I22" s="11"/>
      <c r="J22" s="11"/>
      <c r="K22" s="11"/>
    </row>
    <row r="23" spans="1:11" x14ac:dyDescent="0.2">
      <c r="A23" s="11"/>
      <c r="B23" s="11"/>
      <c r="C23" s="11"/>
      <c r="D23" s="11"/>
      <c r="E23" s="61"/>
      <c r="F23" s="11"/>
      <c r="G23" s="11"/>
      <c r="H23" s="11"/>
      <c r="I23" s="11"/>
      <c r="J23" s="11"/>
      <c r="K23" s="11"/>
    </row>
    <row r="24" spans="1:11" x14ac:dyDescent="0.2">
      <c r="A24" s="11"/>
      <c r="B24" s="11"/>
      <c r="C24" s="11"/>
      <c r="D24" s="11"/>
      <c r="E24" s="61"/>
      <c r="F24" s="11"/>
      <c r="G24" s="11"/>
      <c r="H24" s="11"/>
      <c r="I24" s="11"/>
      <c r="J24" s="11"/>
      <c r="K24" s="11"/>
    </row>
    <row r="25" spans="1:11" x14ac:dyDescent="0.2">
      <c r="A25" s="11"/>
      <c r="B25" s="11"/>
      <c r="C25" s="11"/>
      <c r="D25" s="11"/>
      <c r="E25" s="61"/>
      <c r="F25" s="11"/>
      <c r="G25" s="11"/>
      <c r="H25" s="11"/>
      <c r="I25" s="11"/>
      <c r="J25" s="11"/>
      <c r="K25" s="11"/>
    </row>
    <row r="26" spans="1:11" x14ac:dyDescent="0.2">
      <c r="A26" s="11"/>
      <c r="B26" s="11"/>
      <c r="C26" s="11"/>
      <c r="D26" s="11"/>
      <c r="E26" s="61"/>
      <c r="F26" s="11"/>
      <c r="G26" s="11"/>
      <c r="H26" s="11"/>
      <c r="I26" s="11"/>
      <c r="J26" s="11"/>
      <c r="K26" s="11"/>
    </row>
    <row r="27" spans="1:11" x14ac:dyDescent="0.2">
      <c r="A27" s="11"/>
      <c r="B27" s="11"/>
      <c r="C27" s="11"/>
      <c r="D27" s="11"/>
      <c r="E27" s="11"/>
      <c r="F27" s="61"/>
      <c r="G27" s="11"/>
      <c r="H27" s="11"/>
      <c r="I27" s="11"/>
      <c r="J27" s="11"/>
      <c r="K27" s="11"/>
    </row>
    <row r="28" spans="1:11" x14ac:dyDescent="0.2">
      <c r="A28" s="11"/>
      <c r="B28" s="11"/>
      <c r="C28" s="11"/>
      <c r="D28" s="11"/>
      <c r="E28" s="11"/>
      <c r="F28" s="61"/>
      <c r="G28" s="11"/>
      <c r="H28" s="11"/>
      <c r="I28" s="11"/>
      <c r="J28" s="11"/>
      <c r="K28" s="11"/>
    </row>
    <row r="29" spans="1:11" x14ac:dyDescent="0.2">
      <c r="A29" s="11"/>
      <c r="B29" s="11"/>
      <c r="C29" s="11"/>
      <c r="D29" s="11"/>
      <c r="E29" s="11"/>
      <c r="F29" s="61"/>
      <c r="G29" s="11"/>
      <c r="H29" s="11"/>
      <c r="I29" s="11"/>
      <c r="J29" s="11"/>
      <c r="K29" s="11"/>
    </row>
    <row r="30" spans="1:11" x14ac:dyDescent="0.2">
      <c r="A30" s="11"/>
      <c r="B30" s="11"/>
      <c r="C30" s="11"/>
      <c r="D30" s="11"/>
      <c r="E30" s="11"/>
      <c r="F30" s="61"/>
      <c r="G30" s="11"/>
      <c r="H30" s="11"/>
      <c r="I30" s="11"/>
      <c r="J30" s="11"/>
      <c r="K30" s="11"/>
    </row>
    <row r="31" spans="1:11" x14ac:dyDescent="0.2">
      <c r="A31" s="11"/>
      <c r="B31" s="11"/>
      <c r="C31" s="11"/>
      <c r="D31" s="11"/>
      <c r="E31" s="11"/>
      <c r="F31" s="61"/>
      <c r="G31" s="11"/>
      <c r="H31" s="11"/>
      <c r="I31" s="11"/>
      <c r="J31" s="11"/>
      <c r="K31" s="11"/>
    </row>
  </sheetData>
  <phoneticPr fontId="0" type="noConversion"/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C9"/>
  <sheetViews>
    <sheetView workbookViewId="0"/>
  </sheetViews>
  <sheetFormatPr baseColWidth="10" defaultRowHeight="12.75" x14ac:dyDescent="0.2"/>
  <sheetData>
    <row r="1" spans="1:3" ht="15.75" customHeight="1" x14ac:dyDescent="0.2">
      <c r="A1" s="24" t="s">
        <v>527</v>
      </c>
      <c r="B1" s="11"/>
      <c r="C1" s="11"/>
    </row>
    <row r="2" spans="1:3" x14ac:dyDescent="0.2">
      <c r="A2" s="11"/>
      <c r="B2" s="11"/>
      <c r="C2" s="11"/>
    </row>
    <row r="3" spans="1:3" ht="25.5" x14ac:dyDescent="0.2">
      <c r="A3" s="25" t="s">
        <v>267</v>
      </c>
      <c r="B3" s="39" t="s">
        <v>0</v>
      </c>
      <c r="C3" s="321" t="s">
        <v>228</v>
      </c>
    </row>
    <row r="4" spans="1:3" ht="15" customHeight="1" x14ac:dyDescent="0.2">
      <c r="A4" s="197" t="s">
        <v>0</v>
      </c>
      <c r="B4" s="202">
        <f>SUM(B5:B7)</f>
        <v>79426.734800000006</v>
      </c>
      <c r="C4" s="196" t="s">
        <v>246</v>
      </c>
    </row>
    <row r="5" spans="1:3" ht="15" customHeight="1" x14ac:dyDescent="0.2">
      <c r="A5" s="30" t="s">
        <v>48</v>
      </c>
      <c r="B5" s="31">
        <v>675.66520000000003</v>
      </c>
      <c r="C5" s="54">
        <v>4.3533484779147997</v>
      </c>
    </row>
    <row r="6" spans="1:3" ht="15" customHeight="1" x14ac:dyDescent="0.2">
      <c r="A6" s="27" t="s">
        <v>49</v>
      </c>
      <c r="B6" s="28">
        <v>78572.444499999998</v>
      </c>
      <c r="C6" s="53">
        <v>1.98666164268314</v>
      </c>
    </row>
    <row r="7" spans="1:3" ht="15" customHeight="1" x14ac:dyDescent="0.2">
      <c r="A7" s="30" t="s">
        <v>365</v>
      </c>
      <c r="B7" s="31">
        <v>178.6251</v>
      </c>
      <c r="C7" s="54">
        <v>4</v>
      </c>
    </row>
    <row r="8" spans="1:3" x14ac:dyDescent="0.2">
      <c r="A8" s="65" t="s">
        <v>314</v>
      </c>
      <c r="B8" s="52"/>
      <c r="C8" s="61"/>
    </row>
    <row r="9" spans="1:3" x14ac:dyDescent="0.2">
      <c r="A9" s="37" t="s">
        <v>233</v>
      </c>
      <c r="B9" s="52"/>
      <c r="C9" s="61"/>
    </row>
  </sheetData>
  <phoneticPr fontId="4" type="noConversion"/>
  <pageMargins left="0.39370078740157477" right="0.39370078740157477" top="0.59055118110236215" bottom="0.59055118110236215" header="0" footer="0"/>
  <pageSetup paperSize="9" orientation="portrait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182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1:J30"/>
  <sheetViews>
    <sheetView workbookViewId="0"/>
  </sheetViews>
  <sheetFormatPr baseColWidth="10" defaultColWidth="11.42578125" defaultRowHeight="12.75" x14ac:dyDescent="0.2"/>
  <cols>
    <col min="1" max="1" width="9.42578125" style="7" customWidth="1"/>
    <col min="2" max="10" width="11.7109375" style="8" customWidth="1"/>
    <col min="11" max="11" width="4.7109375" style="7" customWidth="1"/>
    <col min="12" max="16384" width="11.42578125" style="7"/>
  </cols>
  <sheetData>
    <row r="1" spans="1:10" ht="15.75" customHeight="1" x14ac:dyDescent="0.2">
      <c r="A1" s="71" t="s">
        <v>528</v>
      </c>
      <c r="B1" s="72"/>
      <c r="C1" s="72"/>
      <c r="D1" s="72"/>
      <c r="E1" s="72"/>
      <c r="F1" s="72"/>
      <c r="G1" s="72"/>
      <c r="H1" s="72"/>
      <c r="I1" s="72"/>
      <c r="J1" s="72"/>
    </row>
    <row r="2" spans="1:10" x14ac:dyDescent="0.2">
      <c r="A2" s="70"/>
      <c r="B2" s="72"/>
      <c r="C2" s="72"/>
      <c r="D2" s="72"/>
      <c r="E2" s="72"/>
      <c r="F2" s="72"/>
      <c r="G2" s="72"/>
      <c r="H2" s="72"/>
      <c r="I2" s="72"/>
      <c r="J2" s="72"/>
    </row>
    <row r="3" spans="1:10" s="9" customFormat="1" ht="48" customHeight="1" x14ac:dyDescent="0.2">
      <c r="A3" s="73"/>
      <c r="B3" s="325" t="s">
        <v>63</v>
      </c>
      <c r="C3" s="325" t="s">
        <v>64</v>
      </c>
      <c r="D3" s="324" t="s">
        <v>77</v>
      </c>
      <c r="E3" s="325" t="s">
        <v>65</v>
      </c>
      <c r="F3" s="325" t="s">
        <v>64</v>
      </c>
      <c r="G3" s="324" t="s">
        <v>77</v>
      </c>
      <c r="H3" s="325" t="s">
        <v>190</v>
      </c>
      <c r="I3" s="325" t="s">
        <v>64</v>
      </c>
      <c r="J3" s="325" t="s">
        <v>77</v>
      </c>
    </row>
    <row r="4" spans="1:10" ht="15" customHeight="1" x14ac:dyDescent="0.2">
      <c r="A4" s="70" t="s">
        <v>2</v>
      </c>
      <c r="B4" s="19">
        <v>97.515000000000001</v>
      </c>
      <c r="C4" s="19">
        <v>0</v>
      </c>
      <c r="D4" s="19">
        <v>0.5</v>
      </c>
      <c r="E4" s="19">
        <v>97.486999999999995</v>
      </c>
      <c r="F4" s="19">
        <v>0</v>
      </c>
      <c r="G4" s="19">
        <v>0.5</v>
      </c>
      <c r="H4" s="19">
        <v>97.582999999999998</v>
      </c>
      <c r="I4" s="19">
        <v>0</v>
      </c>
      <c r="J4" s="19">
        <v>0.5</v>
      </c>
    </row>
    <row r="5" spans="1:10" ht="15" customHeight="1" x14ac:dyDescent="0.2">
      <c r="A5" s="74" t="s">
        <v>3</v>
      </c>
      <c r="B5" s="75">
        <v>96.953000000000003</v>
      </c>
      <c r="C5" s="75">
        <v>-0.6</v>
      </c>
      <c r="D5" s="75">
        <v>0.2</v>
      </c>
      <c r="E5" s="75">
        <v>96.924000000000007</v>
      </c>
      <c r="F5" s="75">
        <v>-0.6</v>
      </c>
      <c r="G5" s="75">
        <v>0.2</v>
      </c>
      <c r="H5" s="75">
        <v>97.007999999999996</v>
      </c>
      <c r="I5" s="75">
        <v>-0.6</v>
      </c>
      <c r="J5" s="75">
        <v>0</v>
      </c>
    </row>
    <row r="6" spans="1:10" ht="15" customHeight="1" x14ac:dyDescent="0.2">
      <c r="A6" s="70" t="s">
        <v>4</v>
      </c>
      <c r="B6" s="19">
        <v>98.066999999999993</v>
      </c>
      <c r="C6" s="19">
        <v>1.1000000000000001</v>
      </c>
      <c r="D6" s="19">
        <v>1.8</v>
      </c>
      <c r="E6" s="19">
        <v>97.906000000000006</v>
      </c>
      <c r="F6" s="19">
        <v>1</v>
      </c>
      <c r="G6" s="19">
        <v>1.7</v>
      </c>
      <c r="H6" s="19">
        <v>97.948999999999998</v>
      </c>
      <c r="I6" s="19">
        <v>1</v>
      </c>
      <c r="J6" s="19">
        <v>1.3</v>
      </c>
    </row>
    <row r="7" spans="1:10" ht="15" customHeight="1" x14ac:dyDescent="0.2">
      <c r="A7" s="74" t="s">
        <v>5</v>
      </c>
      <c r="B7" s="75">
        <v>99.228999999999999</v>
      </c>
      <c r="C7" s="75">
        <v>1.2</v>
      </c>
      <c r="D7" s="75">
        <v>2.5</v>
      </c>
      <c r="E7" s="75">
        <v>99.14</v>
      </c>
      <c r="F7" s="75">
        <v>1.3</v>
      </c>
      <c r="G7" s="75">
        <v>2.5</v>
      </c>
      <c r="H7" s="75">
        <v>99.105000000000004</v>
      </c>
      <c r="I7" s="75">
        <v>1.2</v>
      </c>
      <c r="J7" s="75">
        <v>2.2000000000000002</v>
      </c>
    </row>
    <row r="8" spans="1:10" ht="15" customHeight="1" x14ac:dyDescent="0.2">
      <c r="A8" s="70" t="s">
        <v>6</v>
      </c>
      <c r="B8" s="19">
        <v>99.792000000000002</v>
      </c>
      <c r="C8" s="19">
        <v>0.6</v>
      </c>
      <c r="D8" s="19">
        <v>3.1</v>
      </c>
      <c r="E8" s="19">
        <v>99.706000000000003</v>
      </c>
      <c r="F8" s="19">
        <v>0.6</v>
      </c>
      <c r="G8" s="19">
        <v>3</v>
      </c>
      <c r="H8" s="19">
        <v>99.572000000000003</v>
      </c>
      <c r="I8" s="19">
        <v>0.5</v>
      </c>
      <c r="J8" s="19">
        <v>2.7</v>
      </c>
    </row>
    <row r="9" spans="1:10" ht="15" customHeight="1" x14ac:dyDescent="0.2">
      <c r="A9" s="74" t="s">
        <v>7</v>
      </c>
      <c r="B9" s="75">
        <v>100.1</v>
      </c>
      <c r="C9" s="75">
        <v>0.3</v>
      </c>
      <c r="D9" s="75">
        <v>2.9</v>
      </c>
      <c r="E9" s="75">
        <v>100.077</v>
      </c>
      <c r="F9" s="75">
        <v>0.4</v>
      </c>
      <c r="G9" s="75">
        <v>3</v>
      </c>
      <c r="H9" s="75">
        <v>100.04600000000001</v>
      </c>
      <c r="I9" s="75">
        <v>0.5</v>
      </c>
      <c r="J9" s="75">
        <v>2.7</v>
      </c>
    </row>
    <row r="10" spans="1:10" ht="15" customHeight="1" x14ac:dyDescent="0.2">
      <c r="A10" s="70" t="s">
        <v>8</v>
      </c>
      <c r="B10" s="19">
        <v>99.215000000000003</v>
      </c>
      <c r="C10" s="19">
        <v>-0.9</v>
      </c>
      <c r="D10" s="19">
        <v>2.8</v>
      </c>
      <c r="E10" s="19">
        <v>99.218000000000004</v>
      </c>
      <c r="F10" s="19">
        <v>-0.9</v>
      </c>
      <c r="G10" s="19">
        <v>2.9</v>
      </c>
      <c r="H10" s="19">
        <v>99.292000000000002</v>
      </c>
      <c r="I10" s="19">
        <v>-0.8</v>
      </c>
      <c r="J10" s="19">
        <v>2.9</v>
      </c>
    </row>
    <row r="11" spans="1:10" ht="15" customHeight="1" x14ac:dyDescent="0.2">
      <c r="A11" s="74" t="s">
        <v>9</v>
      </c>
      <c r="B11" s="75">
        <v>99.596999999999994</v>
      </c>
      <c r="C11" s="75">
        <v>0.4</v>
      </c>
      <c r="D11" s="75">
        <v>3.3</v>
      </c>
      <c r="E11" s="75">
        <v>99.671000000000006</v>
      </c>
      <c r="F11" s="75">
        <v>0.5</v>
      </c>
      <c r="G11" s="75">
        <v>3.4</v>
      </c>
      <c r="H11" s="75">
        <v>99.742999999999995</v>
      </c>
      <c r="I11" s="75">
        <v>0.5</v>
      </c>
      <c r="J11" s="75">
        <v>3.3</v>
      </c>
    </row>
    <row r="12" spans="1:10" ht="15" customHeight="1" x14ac:dyDescent="0.2">
      <c r="A12" s="70" t="s">
        <v>10</v>
      </c>
      <c r="B12" s="19">
        <v>100.486</v>
      </c>
      <c r="C12" s="19">
        <v>0.9</v>
      </c>
      <c r="D12" s="19">
        <v>4</v>
      </c>
      <c r="E12" s="19">
        <v>100.55</v>
      </c>
      <c r="F12" s="19">
        <v>0.9</v>
      </c>
      <c r="G12" s="19">
        <v>4.2</v>
      </c>
      <c r="H12" s="19">
        <v>100.575</v>
      </c>
      <c r="I12" s="19">
        <v>0.8</v>
      </c>
      <c r="J12" s="19">
        <v>4</v>
      </c>
    </row>
    <row r="13" spans="1:10" ht="15" customHeight="1" x14ac:dyDescent="0.2">
      <c r="A13" s="74" t="s">
        <v>11</v>
      </c>
      <c r="B13" s="75">
        <v>102.404</v>
      </c>
      <c r="C13" s="75">
        <v>1.9</v>
      </c>
      <c r="D13" s="75">
        <v>5.4</v>
      </c>
      <c r="E13" s="75">
        <v>102.488</v>
      </c>
      <c r="F13" s="75">
        <v>1.9</v>
      </c>
      <c r="G13" s="75">
        <v>5.6</v>
      </c>
      <c r="H13" s="75">
        <v>102.425</v>
      </c>
      <c r="I13" s="75">
        <v>1.8</v>
      </c>
      <c r="J13" s="75">
        <v>5.4</v>
      </c>
    </row>
    <row r="14" spans="1:10" ht="15" customHeight="1" x14ac:dyDescent="0.2">
      <c r="A14" s="70" t="s">
        <v>12</v>
      </c>
      <c r="B14" s="19">
        <v>102.631</v>
      </c>
      <c r="C14" s="19">
        <v>0.2</v>
      </c>
      <c r="D14" s="19">
        <v>5.4</v>
      </c>
      <c r="E14" s="19">
        <v>102.742</v>
      </c>
      <c r="F14" s="19">
        <v>0.2</v>
      </c>
      <c r="G14" s="19">
        <v>5.6</v>
      </c>
      <c r="H14" s="19">
        <v>102.738</v>
      </c>
      <c r="I14" s="19">
        <v>0.3</v>
      </c>
      <c r="J14" s="19">
        <v>5.5</v>
      </c>
    </row>
    <row r="15" spans="1:10" ht="15" customHeight="1" x14ac:dyDescent="0.2">
      <c r="A15" s="74" t="s">
        <v>13</v>
      </c>
      <c r="B15" s="75">
        <v>104.01</v>
      </c>
      <c r="C15" s="75">
        <v>1.3</v>
      </c>
      <c r="D15" s="75">
        <v>6.7</v>
      </c>
      <c r="E15" s="75">
        <v>104.092</v>
      </c>
      <c r="F15" s="75">
        <v>1.3</v>
      </c>
      <c r="G15" s="75">
        <v>6.8</v>
      </c>
      <c r="H15" s="75">
        <v>103.965</v>
      </c>
      <c r="I15" s="75">
        <v>1.2</v>
      </c>
      <c r="J15" s="75">
        <v>6.5</v>
      </c>
    </row>
    <row r="16" spans="1:10" ht="12.75" customHeight="1" x14ac:dyDescent="0.2">
      <c r="A16" s="76" t="s">
        <v>610</v>
      </c>
      <c r="B16" s="77"/>
      <c r="C16" s="77"/>
      <c r="D16" s="77"/>
      <c r="E16" s="77"/>
      <c r="F16" s="77"/>
      <c r="G16" s="77"/>
      <c r="H16" s="77"/>
      <c r="I16" s="77"/>
      <c r="J16" s="77"/>
    </row>
    <row r="17" spans="1:10" ht="12.75" customHeight="1" x14ac:dyDescent="0.2">
      <c r="A17" s="37" t="s">
        <v>661</v>
      </c>
      <c r="B17" s="77"/>
      <c r="C17" s="77"/>
      <c r="D17" s="77"/>
      <c r="E17" s="77"/>
      <c r="F17" s="77"/>
      <c r="G17" s="77"/>
      <c r="H17" s="77"/>
      <c r="I17" s="77"/>
      <c r="J17" s="77" t="s">
        <v>1</v>
      </c>
    </row>
    <row r="18" spans="1:10" x14ac:dyDescent="0.2">
      <c r="A18" s="70"/>
      <c r="B18" s="72"/>
      <c r="C18" s="72"/>
      <c r="D18" s="72"/>
      <c r="E18" s="72"/>
      <c r="F18" s="77"/>
      <c r="G18" s="72"/>
      <c r="H18" s="72"/>
      <c r="I18" s="72"/>
      <c r="J18" s="72"/>
    </row>
    <row r="19" spans="1:10" x14ac:dyDescent="0.2">
      <c r="A19" s="70"/>
      <c r="B19" s="72"/>
      <c r="C19" s="72"/>
      <c r="D19" s="72"/>
      <c r="E19" s="72"/>
      <c r="F19" s="77"/>
      <c r="G19" s="363"/>
      <c r="H19" s="72"/>
      <c r="I19" s="72"/>
      <c r="J19" s="72"/>
    </row>
    <row r="20" spans="1:10" x14ac:dyDescent="0.2">
      <c r="A20" s="70"/>
      <c r="B20" s="72"/>
      <c r="C20" s="72"/>
      <c r="D20" s="72"/>
      <c r="E20" s="72"/>
      <c r="F20" s="77"/>
      <c r="G20" s="364"/>
      <c r="H20" s="72"/>
      <c r="I20" s="72"/>
      <c r="J20" s="72"/>
    </row>
    <row r="21" spans="1:10" x14ac:dyDescent="0.2">
      <c r="A21" s="70"/>
      <c r="B21" s="72"/>
      <c r="C21" s="72"/>
      <c r="D21" s="72"/>
      <c r="E21" s="72"/>
      <c r="F21" s="77"/>
      <c r="G21" s="363"/>
      <c r="H21" s="72"/>
      <c r="I21" s="72"/>
      <c r="J21" s="72"/>
    </row>
    <row r="22" spans="1:10" x14ac:dyDescent="0.2">
      <c r="A22" s="70"/>
      <c r="B22" s="72"/>
      <c r="C22" s="72"/>
      <c r="D22" s="72"/>
      <c r="E22" s="72"/>
      <c r="F22" s="77"/>
      <c r="G22" s="363"/>
      <c r="H22" s="72"/>
      <c r="I22" s="72"/>
      <c r="J22" s="72"/>
    </row>
    <row r="23" spans="1:10" x14ac:dyDescent="0.2">
      <c r="A23" s="70"/>
      <c r="B23" s="72"/>
      <c r="C23" s="72"/>
      <c r="D23" s="72"/>
      <c r="E23" s="72"/>
      <c r="F23" s="77"/>
      <c r="G23" s="363"/>
      <c r="H23" s="72"/>
      <c r="I23" s="72"/>
      <c r="J23" s="72"/>
    </row>
    <row r="24" spans="1:10" x14ac:dyDescent="0.2">
      <c r="A24" s="70"/>
      <c r="B24" s="72"/>
      <c r="C24" s="72"/>
      <c r="D24" s="72"/>
      <c r="E24" s="72"/>
      <c r="F24" s="77"/>
      <c r="G24" s="363"/>
      <c r="H24" s="72"/>
      <c r="I24" s="72"/>
      <c r="J24" s="72"/>
    </row>
    <row r="25" spans="1:10" x14ac:dyDescent="0.2">
      <c r="A25" s="70"/>
      <c r="B25" s="72"/>
      <c r="C25" s="72"/>
      <c r="D25" s="72"/>
      <c r="E25" s="72"/>
      <c r="F25" s="77"/>
      <c r="G25" s="363"/>
      <c r="H25" s="72"/>
      <c r="I25" s="72"/>
      <c r="J25" s="72"/>
    </row>
    <row r="26" spans="1:10" x14ac:dyDescent="0.2">
      <c r="A26" s="70"/>
      <c r="B26" s="72"/>
      <c r="C26" s="72"/>
      <c r="D26" s="72"/>
      <c r="E26" s="72"/>
      <c r="F26" s="77"/>
      <c r="G26" s="363"/>
      <c r="H26" s="72"/>
      <c r="I26" s="72"/>
      <c r="J26" s="72"/>
    </row>
    <row r="27" spans="1:10" x14ac:dyDescent="0.2">
      <c r="A27" s="70"/>
      <c r="B27" s="72"/>
      <c r="C27" s="72"/>
      <c r="D27" s="72"/>
      <c r="E27" s="72"/>
      <c r="F27" s="77"/>
      <c r="G27" s="363"/>
      <c r="H27" s="72"/>
      <c r="I27" s="72"/>
      <c r="J27" s="72"/>
    </row>
    <row r="28" spans="1:10" x14ac:dyDescent="0.2">
      <c r="A28" s="70"/>
      <c r="B28" s="72"/>
      <c r="C28" s="72"/>
      <c r="D28" s="72"/>
      <c r="E28" s="72"/>
      <c r="F28" s="77"/>
      <c r="G28" s="363"/>
      <c r="H28" s="72"/>
      <c r="I28" s="72"/>
      <c r="J28" s="72"/>
    </row>
    <row r="29" spans="1:10" x14ac:dyDescent="0.2">
      <c r="A29" s="70"/>
      <c r="B29" s="72"/>
      <c r="C29" s="72"/>
      <c r="D29" s="72"/>
      <c r="E29" s="72"/>
      <c r="F29" s="77"/>
      <c r="G29" s="363"/>
      <c r="H29" s="72"/>
      <c r="I29" s="72"/>
      <c r="J29" s="72"/>
    </row>
    <row r="30" spans="1:10" x14ac:dyDescent="0.2">
      <c r="A30" s="70"/>
      <c r="B30" s="72"/>
      <c r="C30" s="72"/>
      <c r="D30" s="72"/>
      <c r="E30" s="72"/>
      <c r="F30" s="77"/>
      <c r="G30" s="363"/>
      <c r="H30" s="72"/>
      <c r="I30" s="72"/>
      <c r="J30" s="72"/>
    </row>
  </sheetData>
  <phoneticPr fontId="0" type="noConversion"/>
  <pageMargins left="0.39370078740157477" right="0.39370078740157477" top="0.59055118110236215" bottom="0.59055118110236215" header="0" footer="0"/>
  <pageSetup paperSize="9" scale="85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E5:H17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>
    <row r="5" spans="5:8" x14ac:dyDescent="0.2">
      <c r="F5" s="110"/>
      <c r="G5" s="110"/>
      <c r="H5" s="110"/>
    </row>
    <row r="6" spans="5:8" x14ac:dyDescent="0.2">
      <c r="E6" s="123"/>
      <c r="F6" s="124"/>
      <c r="G6" s="124"/>
      <c r="H6" s="124"/>
    </row>
    <row r="7" spans="5:8" x14ac:dyDescent="0.2">
      <c r="E7" s="123"/>
      <c r="F7" s="124"/>
      <c r="G7" s="124"/>
      <c r="H7" s="124"/>
    </row>
    <row r="8" spans="5:8" x14ac:dyDescent="0.2">
      <c r="E8" s="123"/>
      <c r="F8" s="124"/>
      <c r="G8" s="124"/>
      <c r="H8" s="124"/>
    </row>
    <row r="9" spans="5:8" x14ac:dyDescent="0.2">
      <c r="E9" s="123"/>
      <c r="F9" s="124"/>
      <c r="G9" s="124"/>
      <c r="H9" s="124"/>
    </row>
    <row r="10" spans="5:8" x14ac:dyDescent="0.2">
      <c r="E10" s="123"/>
      <c r="F10" s="124"/>
      <c r="G10" s="124"/>
      <c r="H10" s="124"/>
    </row>
    <row r="11" spans="5:8" x14ac:dyDescent="0.2">
      <c r="E11" s="123"/>
      <c r="F11" s="124"/>
      <c r="G11" s="124"/>
      <c r="H11" s="124"/>
    </row>
    <row r="12" spans="5:8" x14ac:dyDescent="0.2">
      <c r="E12" s="123"/>
      <c r="F12" s="124"/>
      <c r="G12" s="124"/>
      <c r="H12" s="124"/>
    </row>
    <row r="13" spans="5:8" x14ac:dyDescent="0.2">
      <c r="E13" s="123"/>
      <c r="F13" s="124"/>
      <c r="G13" s="124"/>
      <c r="H13" s="124"/>
    </row>
    <row r="14" spans="5:8" x14ac:dyDescent="0.2">
      <c r="E14" s="123"/>
      <c r="F14" s="124"/>
      <c r="G14" s="124"/>
      <c r="H14" s="124"/>
    </row>
    <row r="15" spans="5:8" x14ac:dyDescent="0.2">
      <c r="E15" s="123"/>
      <c r="F15" s="124"/>
      <c r="G15" s="124"/>
      <c r="H15" s="124"/>
    </row>
    <row r="16" spans="5:8" x14ac:dyDescent="0.2">
      <c r="E16" s="123"/>
      <c r="F16" s="124"/>
      <c r="G16" s="124"/>
      <c r="H16" s="124"/>
    </row>
    <row r="17" spans="5:8" x14ac:dyDescent="0.2">
      <c r="E17" s="123"/>
      <c r="F17" s="124"/>
      <c r="G17" s="124"/>
      <c r="H17" s="124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L52"/>
  <sheetViews>
    <sheetView workbookViewId="0"/>
  </sheetViews>
  <sheetFormatPr baseColWidth="10" defaultColWidth="11.42578125" defaultRowHeight="12.75" x14ac:dyDescent="0.2"/>
  <cols>
    <col min="1" max="1" width="5.5703125" style="18" customWidth="1"/>
    <col min="2" max="2" width="75.7109375" style="18" customWidth="1"/>
    <col min="3" max="3" width="5.5703125" style="18" customWidth="1"/>
    <col min="4" max="4" width="11.42578125" style="18"/>
    <col min="5" max="8" width="11.42578125" style="109"/>
    <col min="9" max="16384" width="11.42578125" style="18"/>
  </cols>
  <sheetData>
    <row r="1" spans="4:8" x14ac:dyDescent="0.2">
      <c r="D1" s="109"/>
      <c r="H1" s="18"/>
    </row>
    <row r="5" spans="4:8" x14ac:dyDescent="0.2">
      <c r="F5" s="125"/>
      <c r="G5" s="125"/>
      <c r="H5" s="125"/>
    </row>
    <row r="6" spans="4:8" x14ac:dyDescent="0.2">
      <c r="E6" s="125"/>
      <c r="H6" s="128"/>
    </row>
    <row r="7" spans="4:8" x14ac:dyDescent="0.2">
      <c r="E7" s="125"/>
      <c r="H7" s="128"/>
    </row>
    <row r="8" spans="4:8" x14ac:dyDescent="0.2">
      <c r="E8" s="125"/>
      <c r="H8" s="128"/>
    </row>
    <row r="9" spans="4:8" x14ac:dyDescent="0.2">
      <c r="E9" s="125"/>
      <c r="H9" s="128"/>
    </row>
    <row r="10" spans="4:8" x14ac:dyDescent="0.2">
      <c r="E10" s="125"/>
      <c r="H10" s="128"/>
    </row>
    <row r="11" spans="4:8" x14ac:dyDescent="0.2">
      <c r="E11" s="125"/>
      <c r="H11" s="128"/>
    </row>
    <row r="12" spans="4:8" x14ac:dyDescent="0.2">
      <c r="E12" s="125"/>
      <c r="H12" s="128"/>
    </row>
    <row r="13" spans="4:8" x14ac:dyDescent="0.2">
      <c r="E13" s="125"/>
      <c r="H13" s="128"/>
    </row>
    <row r="14" spans="4:8" x14ac:dyDescent="0.2">
      <c r="E14" s="125"/>
      <c r="H14" s="128"/>
    </row>
    <row r="15" spans="4:8" x14ac:dyDescent="0.2">
      <c r="E15" s="125"/>
      <c r="H15" s="128"/>
    </row>
    <row r="16" spans="4:8" x14ac:dyDescent="0.2">
      <c r="E16" s="125"/>
      <c r="H16" s="128"/>
    </row>
    <row r="17" spans="2:12" x14ac:dyDescent="0.2">
      <c r="E17" s="125"/>
      <c r="H17" s="128"/>
    </row>
    <row r="20" spans="2:12" x14ac:dyDescent="0.2">
      <c r="D20" s="109"/>
      <c r="I20" s="109"/>
      <c r="J20" s="109"/>
      <c r="K20" s="109"/>
      <c r="L20" s="109"/>
    </row>
    <row r="21" spans="2:12" x14ac:dyDescent="0.2">
      <c r="D21" s="109"/>
      <c r="G21" s="129"/>
      <c r="H21" s="130"/>
      <c r="I21" s="109"/>
      <c r="J21" s="126"/>
      <c r="K21" s="109"/>
      <c r="L21" s="109"/>
    </row>
    <row r="22" spans="2:12" x14ac:dyDescent="0.2">
      <c r="D22" s="109"/>
      <c r="E22" s="131"/>
      <c r="F22" s="120"/>
      <c r="G22" s="129"/>
      <c r="H22" s="130"/>
      <c r="I22" s="109"/>
      <c r="J22" s="126"/>
      <c r="K22" s="109"/>
      <c r="L22" s="109"/>
    </row>
    <row r="23" spans="2:12" x14ac:dyDescent="0.2">
      <c r="D23" s="109"/>
      <c r="E23" s="131"/>
      <c r="F23" s="120"/>
      <c r="G23" s="129"/>
      <c r="H23" s="130"/>
      <c r="I23" s="109"/>
      <c r="J23" s="19"/>
      <c r="K23" s="109"/>
      <c r="L23" s="109"/>
    </row>
    <row r="24" spans="2:12" x14ac:dyDescent="0.2">
      <c r="D24" s="109"/>
      <c r="E24" s="131"/>
      <c r="F24" s="120"/>
      <c r="G24" s="129"/>
      <c r="H24" s="130"/>
      <c r="I24" s="109"/>
      <c r="J24" s="19"/>
      <c r="K24" s="109"/>
      <c r="L24" s="109"/>
    </row>
    <row r="25" spans="2:12" x14ac:dyDescent="0.2">
      <c r="D25" s="109"/>
      <c r="E25" s="131"/>
      <c r="F25" s="120"/>
      <c r="G25" s="129"/>
      <c r="H25" s="130"/>
      <c r="I25" s="109"/>
      <c r="J25" s="19"/>
      <c r="K25" s="109"/>
      <c r="L25" s="109"/>
    </row>
    <row r="26" spans="2:12" x14ac:dyDescent="0.2">
      <c r="D26" s="109"/>
      <c r="E26" s="131"/>
      <c r="F26" s="120"/>
      <c r="G26" s="129"/>
      <c r="H26" s="130"/>
      <c r="I26" s="109"/>
      <c r="J26" s="19"/>
      <c r="K26" s="109"/>
      <c r="L26" s="109"/>
    </row>
    <row r="27" spans="2:12" x14ac:dyDescent="0.2">
      <c r="B27" s="109"/>
      <c r="C27" s="109"/>
      <c r="D27" s="19"/>
      <c r="E27" s="131"/>
      <c r="F27" s="120"/>
      <c r="G27" s="129"/>
      <c r="H27" s="130"/>
      <c r="I27" s="109"/>
      <c r="J27" s="19"/>
      <c r="K27" s="109"/>
      <c r="L27" s="109"/>
    </row>
    <row r="28" spans="2:12" x14ac:dyDescent="0.2">
      <c r="B28" s="19"/>
      <c r="C28" s="109"/>
      <c r="D28" s="109"/>
      <c r="E28" s="131"/>
      <c r="F28" s="120"/>
      <c r="G28" s="129"/>
      <c r="H28" s="130"/>
      <c r="I28" s="109"/>
      <c r="J28" s="19"/>
      <c r="K28" s="109"/>
      <c r="L28" s="109"/>
    </row>
    <row r="29" spans="2:12" x14ac:dyDescent="0.2">
      <c r="B29" s="19"/>
      <c r="C29" s="109"/>
      <c r="D29" s="109"/>
      <c r="E29" s="131"/>
      <c r="F29" s="120"/>
      <c r="G29" s="132"/>
      <c r="H29" s="130"/>
      <c r="I29" s="109"/>
      <c r="J29" s="126"/>
      <c r="K29" s="109"/>
      <c r="L29" s="109"/>
    </row>
    <row r="30" spans="2:12" x14ac:dyDescent="0.2">
      <c r="B30" s="19"/>
      <c r="C30" s="109"/>
      <c r="D30" s="109"/>
      <c r="E30" s="131"/>
      <c r="F30" s="120"/>
      <c r="G30" s="132"/>
      <c r="H30" s="130"/>
      <c r="I30" s="109"/>
      <c r="J30" s="127"/>
      <c r="K30" s="109"/>
      <c r="L30" s="109"/>
    </row>
    <row r="31" spans="2:12" x14ac:dyDescent="0.2">
      <c r="B31" s="19"/>
      <c r="C31" s="109"/>
      <c r="D31" s="109"/>
      <c r="E31" s="131"/>
      <c r="F31" s="120"/>
      <c r="G31" s="132"/>
      <c r="H31" s="130"/>
      <c r="I31" s="109"/>
      <c r="J31" s="127"/>
      <c r="K31" s="109"/>
      <c r="L31" s="109"/>
    </row>
    <row r="32" spans="2:12" x14ac:dyDescent="0.2">
      <c r="B32" s="19"/>
      <c r="C32" s="109"/>
      <c r="D32" s="109"/>
      <c r="E32" s="131"/>
      <c r="F32" s="120"/>
      <c r="G32" s="129"/>
      <c r="H32" s="130"/>
      <c r="I32" s="109"/>
      <c r="J32" s="127"/>
      <c r="K32" s="109"/>
      <c r="L32" s="109"/>
    </row>
    <row r="33" spans="2:12" x14ac:dyDescent="0.2">
      <c r="B33" s="19"/>
      <c r="C33" s="109"/>
      <c r="D33" s="109"/>
      <c r="I33" s="109"/>
      <c r="J33" s="127"/>
      <c r="K33" s="109"/>
      <c r="L33" s="109"/>
    </row>
    <row r="34" spans="2:12" x14ac:dyDescent="0.2">
      <c r="B34" s="19"/>
      <c r="C34" s="109"/>
      <c r="D34" s="109"/>
      <c r="I34" s="109"/>
      <c r="J34" s="127"/>
      <c r="K34" s="109"/>
      <c r="L34" s="109"/>
    </row>
    <row r="35" spans="2:12" x14ac:dyDescent="0.2">
      <c r="B35" s="19"/>
      <c r="C35" s="109"/>
      <c r="D35" s="109"/>
      <c r="I35" s="109"/>
      <c r="J35" s="109"/>
      <c r="K35" s="109"/>
      <c r="L35" s="109"/>
    </row>
    <row r="36" spans="2:12" x14ac:dyDescent="0.2">
      <c r="B36" s="19"/>
      <c r="C36" s="109"/>
      <c r="D36" s="109"/>
      <c r="I36" s="109"/>
      <c r="J36" s="109"/>
      <c r="K36" s="109"/>
      <c r="L36" s="109"/>
    </row>
    <row r="37" spans="2:12" x14ac:dyDescent="0.2">
      <c r="B37" s="19"/>
      <c r="C37" s="109"/>
      <c r="D37" s="109"/>
      <c r="I37" s="109"/>
      <c r="J37" s="109"/>
      <c r="K37" s="109"/>
      <c r="L37" s="109"/>
    </row>
    <row r="38" spans="2:12" x14ac:dyDescent="0.2">
      <c r="B38" s="19"/>
      <c r="C38" s="109"/>
      <c r="D38" s="109"/>
      <c r="I38" s="109"/>
      <c r="J38" s="109"/>
      <c r="K38" s="109"/>
      <c r="L38" s="109"/>
    </row>
    <row r="39" spans="2:12" x14ac:dyDescent="0.2">
      <c r="B39" s="19"/>
      <c r="C39" s="109"/>
      <c r="D39" s="109"/>
      <c r="I39" s="109"/>
      <c r="J39" s="109"/>
      <c r="K39" s="109"/>
      <c r="L39" s="109"/>
    </row>
    <row r="40" spans="2:12" x14ac:dyDescent="0.2">
      <c r="D40" s="109"/>
      <c r="I40" s="109"/>
      <c r="J40" s="109"/>
      <c r="K40" s="109"/>
      <c r="L40" s="109"/>
    </row>
    <row r="41" spans="2:12" x14ac:dyDescent="0.2">
      <c r="D41" s="109"/>
      <c r="I41" s="109"/>
      <c r="J41" s="109"/>
      <c r="K41" s="109"/>
      <c r="L41" s="109"/>
    </row>
    <row r="42" spans="2:12" x14ac:dyDescent="0.2">
      <c r="D42" s="109"/>
      <c r="I42" s="109"/>
      <c r="J42" s="109"/>
      <c r="K42" s="109"/>
      <c r="L42" s="109"/>
    </row>
    <row r="43" spans="2:12" x14ac:dyDescent="0.2">
      <c r="D43" s="109"/>
      <c r="I43" s="109"/>
      <c r="J43" s="109"/>
      <c r="K43" s="109"/>
      <c r="L43" s="109"/>
    </row>
    <row r="44" spans="2:12" x14ac:dyDescent="0.2">
      <c r="D44" s="109"/>
      <c r="I44" s="109"/>
      <c r="J44" s="109"/>
      <c r="K44" s="109"/>
      <c r="L44" s="109"/>
    </row>
    <row r="45" spans="2:12" x14ac:dyDescent="0.2">
      <c r="D45" s="109"/>
      <c r="I45" s="109"/>
      <c r="J45" s="109"/>
      <c r="K45" s="109"/>
      <c r="L45" s="109"/>
    </row>
    <row r="46" spans="2:12" x14ac:dyDescent="0.2">
      <c r="D46" s="109"/>
      <c r="I46" s="109"/>
      <c r="J46" s="109"/>
      <c r="K46" s="109"/>
      <c r="L46" s="109"/>
    </row>
    <row r="47" spans="2:12" x14ac:dyDescent="0.2">
      <c r="D47" s="109"/>
      <c r="I47" s="109"/>
      <c r="J47" s="109"/>
      <c r="K47" s="109"/>
      <c r="L47" s="109"/>
    </row>
    <row r="48" spans="2:12" x14ac:dyDescent="0.2">
      <c r="D48" s="109"/>
      <c r="I48" s="109"/>
      <c r="J48" s="109"/>
      <c r="K48" s="109"/>
      <c r="L48" s="109"/>
    </row>
    <row r="49" spans="4:12" x14ac:dyDescent="0.2">
      <c r="D49" s="109"/>
      <c r="I49" s="109"/>
      <c r="J49" s="109"/>
      <c r="K49" s="109"/>
      <c r="L49" s="109"/>
    </row>
    <row r="50" spans="4:12" x14ac:dyDescent="0.2">
      <c r="D50" s="109"/>
      <c r="I50" s="109"/>
      <c r="J50" s="109"/>
      <c r="K50" s="109"/>
      <c r="L50" s="109"/>
    </row>
    <row r="51" spans="4:12" x14ac:dyDescent="0.2">
      <c r="D51" s="109"/>
      <c r="I51" s="109"/>
      <c r="J51" s="109"/>
      <c r="K51" s="109"/>
      <c r="L51" s="109"/>
    </row>
    <row r="52" spans="4:12" x14ac:dyDescent="0.2">
      <c r="D52" s="109"/>
      <c r="I52" s="109"/>
      <c r="J52" s="109"/>
      <c r="K52" s="109"/>
      <c r="L52" s="109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25"/>
  <sheetViews>
    <sheetView workbookViewId="0"/>
  </sheetViews>
  <sheetFormatPr baseColWidth="10" defaultColWidth="11.42578125" defaultRowHeight="12.75" x14ac:dyDescent="0.2"/>
  <cols>
    <col min="1" max="1" width="21.140625" style="11" customWidth="1"/>
    <col min="2" max="3" width="23.42578125" style="11" customWidth="1"/>
    <col min="4" max="7" width="6" style="11" customWidth="1"/>
    <col min="8" max="16384" width="11.42578125" style="11"/>
  </cols>
  <sheetData>
    <row r="1" spans="1:6" ht="15.75" customHeight="1" x14ac:dyDescent="0.2">
      <c r="A1" s="24" t="s">
        <v>517</v>
      </c>
      <c r="B1" s="16"/>
      <c r="C1" s="16"/>
    </row>
    <row r="3" spans="1:6" ht="33.75" customHeight="1" x14ac:dyDescent="0.2">
      <c r="A3" s="25"/>
      <c r="B3" s="321" t="s">
        <v>237</v>
      </c>
      <c r="C3" s="321" t="s">
        <v>301</v>
      </c>
    </row>
    <row r="4" spans="1:6" ht="15" customHeight="1" x14ac:dyDescent="0.2">
      <c r="A4" s="195" t="s">
        <v>85</v>
      </c>
      <c r="B4" s="166">
        <v>41575.817999999999</v>
      </c>
      <c r="C4" s="166">
        <v>142.57496901755988</v>
      </c>
      <c r="E4" s="11">
        <v>2007</v>
      </c>
      <c r="F4" s="11">
        <v>166.82710613047144</v>
      </c>
    </row>
    <row r="5" spans="1:6" ht="15" customHeight="1" x14ac:dyDescent="0.2">
      <c r="A5" s="30" t="s">
        <v>282</v>
      </c>
      <c r="B5" s="42">
        <v>2171.6550000000002</v>
      </c>
      <c r="C5" s="42">
        <v>214.37413439602932</v>
      </c>
      <c r="E5" s="11">
        <v>2008</v>
      </c>
      <c r="F5" s="11">
        <v>161.27550138464116</v>
      </c>
    </row>
    <row r="6" spans="1:6" ht="15" customHeight="1" x14ac:dyDescent="0.2">
      <c r="A6" s="27" t="s">
        <v>283</v>
      </c>
      <c r="B6" s="40">
        <v>2289.473</v>
      </c>
      <c r="C6" s="40">
        <v>146.68292936856562</v>
      </c>
      <c r="E6" s="11">
        <v>2009</v>
      </c>
      <c r="F6" s="11">
        <v>157.27284188802767</v>
      </c>
    </row>
    <row r="7" spans="1:6" ht="15" customHeight="1" x14ac:dyDescent="0.2">
      <c r="A7" s="30" t="s">
        <v>284</v>
      </c>
      <c r="B7" s="42">
        <v>2711.819</v>
      </c>
      <c r="C7" s="42">
        <v>152.77268251131787</v>
      </c>
      <c r="E7" s="11">
        <v>2010</v>
      </c>
      <c r="F7" s="11">
        <v>152.14175022963451</v>
      </c>
    </row>
    <row r="8" spans="1:6" ht="15" customHeight="1" x14ac:dyDescent="0.2">
      <c r="A8" s="27" t="s">
        <v>285</v>
      </c>
      <c r="B8" s="40">
        <v>2389.5830000000001</v>
      </c>
      <c r="C8" s="40">
        <v>168.21610883440036</v>
      </c>
      <c r="E8" s="11">
        <v>2011</v>
      </c>
      <c r="F8" s="11">
        <v>152.30011509059725</v>
      </c>
    </row>
    <row r="9" spans="1:6" ht="15" customHeight="1" x14ac:dyDescent="0.2">
      <c r="A9" s="30" t="s">
        <v>286</v>
      </c>
      <c r="B9" s="42">
        <v>2121.9879999999998</v>
      </c>
      <c r="C9" s="42">
        <v>123.31850103247866</v>
      </c>
      <c r="E9" s="11">
        <v>2012</v>
      </c>
      <c r="F9" s="11">
        <v>147.61359432420574</v>
      </c>
    </row>
    <row r="10" spans="1:6" ht="15" customHeight="1" x14ac:dyDescent="0.2">
      <c r="A10" s="27" t="s">
        <v>287</v>
      </c>
      <c r="B10" s="40">
        <v>1795.694</v>
      </c>
      <c r="C10" s="40">
        <v>161.00897020310896</v>
      </c>
      <c r="E10" s="11">
        <v>2013</v>
      </c>
      <c r="F10" s="11">
        <v>145.37033292483031</v>
      </c>
    </row>
    <row r="11" spans="1:6" ht="15" customHeight="1" x14ac:dyDescent="0.2">
      <c r="A11" s="30" t="s">
        <v>288</v>
      </c>
      <c r="B11" s="42">
        <v>2078.7040000000002</v>
      </c>
      <c r="C11" s="42">
        <v>116.37811533543393</v>
      </c>
      <c r="E11" s="11">
        <v>2014</v>
      </c>
      <c r="F11" s="11">
        <v>148.36799098784201</v>
      </c>
    </row>
    <row r="12" spans="1:6" ht="15" customHeight="1" x14ac:dyDescent="0.2">
      <c r="A12" s="27" t="s">
        <v>289</v>
      </c>
      <c r="B12" s="40">
        <v>2738.9070000000002</v>
      </c>
      <c r="C12" s="40">
        <v>129.78967222493188</v>
      </c>
      <c r="E12" s="11">
        <v>2015</v>
      </c>
      <c r="F12" s="11">
        <v>144.92369109809326</v>
      </c>
    </row>
    <row r="13" spans="1:6" ht="15" customHeight="1" x14ac:dyDescent="0.2">
      <c r="A13" s="30" t="s">
        <v>290</v>
      </c>
      <c r="B13" s="42">
        <v>1993.62</v>
      </c>
      <c r="C13" s="42">
        <v>104.60543144191759</v>
      </c>
      <c r="E13" s="11">
        <v>2016</v>
      </c>
      <c r="F13" s="11">
        <v>147.19515496973335</v>
      </c>
    </row>
    <row r="14" spans="1:6" ht="15" customHeight="1" x14ac:dyDescent="0.2">
      <c r="A14" s="27" t="s">
        <v>15</v>
      </c>
      <c r="B14" s="40">
        <v>3751.8040000000001</v>
      </c>
      <c r="C14" s="40">
        <v>138.09899126704622</v>
      </c>
      <c r="E14" s="11">
        <v>2017</v>
      </c>
      <c r="F14" s="11">
        <v>146.87093766733332</v>
      </c>
    </row>
    <row r="15" spans="1:6" ht="15" customHeight="1" x14ac:dyDescent="0.2">
      <c r="A15" s="30" t="s">
        <v>16</v>
      </c>
      <c r="B15" s="42">
        <v>2980.299</v>
      </c>
      <c r="C15" s="42">
        <v>146.79543965133178</v>
      </c>
      <c r="E15" s="11">
        <v>2018</v>
      </c>
      <c r="F15" s="11">
        <v>147.5970485539508</v>
      </c>
    </row>
    <row r="16" spans="1:6" ht="15" customHeight="1" x14ac:dyDescent="0.2">
      <c r="A16" s="27" t="s">
        <v>17</v>
      </c>
      <c r="B16" s="40">
        <v>3442.0050000000001</v>
      </c>
      <c r="C16" s="40">
        <v>143.38836162683899</v>
      </c>
      <c r="E16" s="11">
        <v>2019</v>
      </c>
      <c r="F16" s="11">
        <v>149.71332661866916</v>
      </c>
    </row>
    <row r="17" spans="1:6" ht="15" customHeight="1" x14ac:dyDescent="0.2">
      <c r="A17" s="30" t="s">
        <v>18</v>
      </c>
      <c r="B17" s="42">
        <v>2400.5419999999999</v>
      </c>
      <c r="C17" s="42">
        <v>182.02223506200249</v>
      </c>
      <c r="E17" s="11">
        <v>2020</v>
      </c>
      <c r="F17" s="11">
        <v>143.77264238020783</v>
      </c>
    </row>
    <row r="18" spans="1:6" ht="15" customHeight="1" x14ac:dyDescent="0.2">
      <c r="A18" s="27" t="s">
        <v>19</v>
      </c>
      <c r="B18" s="40">
        <v>1556.6389999999999</v>
      </c>
      <c r="C18" s="40">
        <v>150.5946214997314</v>
      </c>
      <c r="E18" s="11">
        <v>2021</v>
      </c>
      <c r="F18" s="11">
        <v>142.57496901755991</v>
      </c>
    </row>
    <row r="19" spans="1:6" ht="15" customHeight="1" x14ac:dyDescent="0.2">
      <c r="A19" s="30" t="s">
        <v>20</v>
      </c>
      <c r="B19" s="42">
        <v>2261.096</v>
      </c>
      <c r="C19" s="42">
        <v>115.04203613214669</v>
      </c>
    </row>
    <row r="20" spans="1:6" ht="15" customHeight="1" x14ac:dyDescent="0.2">
      <c r="A20" s="27" t="s">
        <v>21</v>
      </c>
      <c r="B20" s="40">
        <v>2058.9690000000001</v>
      </c>
      <c r="C20" s="40">
        <v>118.58711035462775</v>
      </c>
    </row>
    <row r="21" spans="1:6" ht="15" customHeight="1" x14ac:dyDescent="0.2">
      <c r="A21" s="30" t="s">
        <v>22</v>
      </c>
      <c r="B21" s="42">
        <v>499.68400000000003</v>
      </c>
      <c r="C21" s="42">
        <v>204.31270207804977</v>
      </c>
    </row>
    <row r="22" spans="1:6" ht="15" customHeight="1" x14ac:dyDescent="0.2">
      <c r="A22" s="27" t="s">
        <v>23</v>
      </c>
      <c r="B22" s="40">
        <v>754.697</v>
      </c>
      <c r="C22" s="40">
        <v>142.15627457536129</v>
      </c>
    </row>
    <row r="23" spans="1:6" ht="15" customHeight="1" x14ac:dyDescent="0.2">
      <c r="A23" s="30" t="s">
        <v>24</v>
      </c>
      <c r="B23" s="42">
        <v>1578.64</v>
      </c>
      <c r="C23" s="42">
        <v>203.4834672260838</v>
      </c>
      <c r="F23" s="314"/>
    </row>
    <row r="24" spans="1:6" ht="12.75" customHeight="1" x14ac:dyDescent="0.2">
      <c r="A24" s="37" t="s">
        <v>291</v>
      </c>
      <c r="B24" s="37"/>
      <c r="C24" s="137"/>
    </row>
    <row r="25" spans="1:6" ht="12.75" customHeight="1" x14ac:dyDescent="0.2">
      <c r="A25" s="37" t="s">
        <v>218</v>
      </c>
      <c r="B25" s="37"/>
      <c r="C25" s="3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1:M18"/>
  <sheetViews>
    <sheetView zoomScaleNormal="100" workbookViewId="0"/>
  </sheetViews>
  <sheetFormatPr baseColWidth="10" defaultColWidth="11.42578125" defaultRowHeight="12.75" x14ac:dyDescent="0.2"/>
  <cols>
    <col min="1" max="1" width="52.7109375" style="7" customWidth="1"/>
    <col min="2" max="13" width="10" style="21" customWidth="1"/>
    <col min="14" max="16384" width="11.42578125" style="21"/>
  </cols>
  <sheetData>
    <row r="1" spans="1:13" ht="15.75" customHeight="1" x14ac:dyDescent="0.2">
      <c r="A1" s="78" t="s">
        <v>529</v>
      </c>
      <c r="B1" s="20"/>
      <c r="C1" s="20"/>
      <c r="D1" s="20"/>
      <c r="E1" s="20"/>
      <c r="F1" s="20"/>
      <c r="G1" s="20"/>
      <c r="H1" s="70"/>
      <c r="I1" s="70"/>
      <c r="J1" s="70"/>
      <c r="K1" s="70"/>
      <c r="L1" s="70"/>
      <c r="M1" s="70"/>
    </row>
    <row r="2" spans="1:13" x14ac:dyDescent="0.2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ht="19.350000000000001" customHeight="1" x14ac:dyDescent="0.2">
      <c r="A3" s="81"/>
      <c r="B3" s="82" t="s">
        <v>201</v>
      </c>
      <c r="C3" s="82" t="s">
        <v>202</v>
      </c>
      <c r="D3" s="82" t="s">
        <v>203</v>
      </c>
      <c r="E3" s="82" t="s">
        <v>204</v>
      </c>
      <c r="F3" s="82" t="s">
        <v>205</v>
      </c>
      <c r="G3" s="82" t="s">
        <v>206</v>
      </c>
      <c r="H3" s="82" t="s">
        <v>8</v>
      </c>
      <c r="I3" s="82" t="s">
        <v>9</v>
      </c>
      <c r="J3" s="82" t="s">
        <v>10</v>
      </c>
      <c r="K3" s="82" t="s">
        <v>11</v>
      </c>
      <c r="L3" s="82" t="s">
        <v>12</v>
      </c>
      <c r="M3" s="82" t="s">
        <v>13</v>
      </c>
    </row>
    <row r="4" spans="1:13" ht="15" customHeight="1" x14ac:dyDescent="0.2">
      <c r="A4" s="70" t="s">
        <v>612</v>
      </c>
      <c r="B4" s="79">
        <v>97.515000000000001</v>
      </c>
      <c r="C4" s="79">
        <v>96.953000000000003</v>
      </c>
      <c r="D4" s="79">
        <v>98.066999999999993</v>
      </c>
      <c r="E4" s="79">
        <v>99.228999999999999</v>
      </c>
      <c r="F4" s="79">
        <v>99.792000000000002</v>
      </c>
      <c r="G4" s="79">
        <v>100.1</v>
      </c>
      <c r="H4" s="79">
        <v>99.215000000000003</v>
      </c>
      <c r="I4" s="79">
        <v>99.596999999999994</v>
      </c>
      <c r="J4" s="79">
        <v>100.486</v>
      </c>
      <c r="K4" s="79">
        <v>102.404</v>
      </c>
      <c r="L4" s="79">
        <v>102.631</v>
      </c>
      <c r="M4" s="79">
        <v>104.01</v>
      </c>
    </row>
    <row r="5" spans="1:13" ht="15" customHeight="1" x14ac:dyDescent="0.2">
      <c r="A5" s="84" t="s">
        <v>198</v>
      </c>
      <c r="B5" s="83">
        <v>98.614000000000004</v>
      </c>
      <c r="C5" s="83">
        <v>99</v>
      </c>
      <c r="D5" s="83">
        <v>99.546000000000006</v>
      </c>
      <c r="E5" s="83">
        <v>99.278000000000006</v>
      </c>
      <c r="F5" s="83">
        <v>100.009</v>
      </c>
      <c r="G5" s="83">
        <v>99.686999999999998</v>
      </c>
      <c r="H5" s="83">
        <v>99.308999999999997</v>
      </c>
      <c r="I5" s="83">
        <v>99.215000000000003</v>
      </c>
      <c r="J5" s="83">
        <v>99.376000000000005</v>
      </c>
      <c r="K5" s="83">
        <v>101.26300000000001</v>
      </c>
      <c r="L5" s="83">
        <v>101.69799999999999</v>
      </c>
      <c r="M5" s="83">
        <v>103.004</v>
      </c>
    </row>
    <row r="6" spans="1:13" ht="15" customHeight="1" x14ac:dyDescent="0.2">
      <c r="A6" s="80" t="s">
        <v>199</v>
      </c>
      <c r="B6" s="79">
        <v>99.646000000000001</v>
      </c>
      <c r="C6" s="79">
        <v>100.003</v>
      </c>
      <c r="D6" s="79">
        <v>99.483000000000004</v>
      </c>
      <c r="E6" s="79">
        <v>99.661000000000001</v>
      </c>
      <c r="F6" s="79">
        <v>99.87</v>
      </c>
      <c r="G6" s="79">
        <v>99.805000000000007</v>
      </c>
      <c r="H6" s="79">
        <v>99.507000000000005</v>
      </c>
      <c r="I6" s="79">
        <v>99.596999999999994</v>
      </c>
      <c r="J6" s="79">
        <v>99.945999999999998</v>
      </c>
      <c r="K6" s="79">
        <v>100.563</v>
      </c>
      <c r="L6" s="79">
        <v>101.005</v>
      </c>
      <c r="M6" s="79">
        <v>100.914</v>
      </c>
    </row>
    <row r="7" spans="1:13" ht="15" customHeight="1" x14ac:dyDescent="0.2">
      <c r="A7" s="84" t="s">
        <v>200</v>
      </c>
      <c r="B7" s="83">
        <v>92.831000000000003</v>
      </c>
      <c r="C7" s="83">
        <v>90.826999999999998</v>
      </c>
      <c r="D7" s="83">
        <v>94.225999999999999</v>
      </c>
      <c r="E7" s="83">
        <v>105.21299999999999</v>
      </c>
      <c r="F7" s="83">
        <v>107.69199999999999</v>
      </c>
      <c r="G7" s="83">
        <v>106.01300000000001</v>
      </c>
      <c r="H7" s="83">
        <v>92.385999999999996</v>
      </c>
      <c r="I7" s="83">
        <v>90.966999999999999</v>
      </c>
      <c r="J7" s="83">
        <v>95.066999999999993</v>
      </c>
      <c r="K7" s="83">
        <v>105.964</v>
      </c>
      <c r="L7" s="83">
        <v>110.64700000000001</v>
      </c>
      <c r="M7" s="83">
        <v>108.16800000000001</v>
      </c>
    </row>
    <row r="8" spans="1:13" ht="15" customHeight="1" x14ac:dyDescent="0.2">
      <c r="A8" s="80" t="s">
        <v>613</v>
      </c>
      <c r="B8" s="79">
        <v>94.617999999999995</v>
      </c>
      <c r="C8" s="79">
        <v>88.619</v>
      </c>
      <c r="D8" s="79">
        <v>92.298000000000002</v>
      </c>
      <c r="E8" s="79">
        <v>96.156000000000006</v>
      </c>
      <c r="F8" s="79">
        <v>96.676000000000002</v>
      </c>
      <c r="G8" s="79">
        <v>98.701999999999998</v>
      </c>
      <c r="H8" s="79">
        <v>97.506</v>
      </c>
      <c r="I8" s="79">
        <v>100.267</v>
      </c>
      <c r="J8" s="79">
        <v>104.642</v>
      </c>
      <c r="K8" s="79">
        <v>109.175</v>
      </c>
      <c r="L8" s="79">
        <v>106.29</v>
      </c>
      <c r="M8" s="79">
        <v>115.051</v>
      </c>
    </row>
    <row r="9" spans="1:13" ht="15" customHeight="1" x14ac:dyDescent="0.2">
      <c r="A9" s="84" t="s">
        <v>614</v>
      </c>
      <c r="B9" s="83">
        <v>98.375</v>
      </c>
      <c r="C9" s="83">
        <v>98.46</v>
      </c>
      <c r="D9" s="83">
        <v>99.328000000000003</v>
      </c>
      <c r="E9" s="83">
        <v>99.968999999999994</v>
      </c>
      <c r="F9" s="83">
        <v>100.70699999999999</v>
      </c>
      <c r="G9" s="83">
        <v>100.76</v>
      </c>
      <c r="H9" s="83">
        <v>99.570999999999998</v>
      </c>
      <c r="I9" s="83">
        <v>99.367999999999995</v>
      </c>
      <c r="J9" s="83">
        <v>99.867999999999995</v>
      </c>
      <c r="K9" s="83">
        <v>100.60599999999999</v>
      </c>
      <c r="L9" s="83">
        <v>101.35299999999999</v>
      </c>
      <c r="M9" s="83">
        <v>101.63500000000001</v>
      </c>
    </row>
    <row r="10" spans="1:13" ht="15" customHeight="1" x14ac:dyDescent="0.2">
      <c r="A10" s="80" t="s">
        <v>184</v>
      </c>
      <c r="B10" s="79">
        <v>99.421999999999997</v>
      </c>
      <c r="C10" s="79">
        <v>99.819000000000003</v>
      </c>
      <c r="D10" s="79">
        <v>99.978999999999999</v>
      </c>
      <c r="E10" s="79">
        <v>100.07599999999999</v>
      </c>
      <c r="F10" s="79">
        <v>99.75</v>
      </c>
      <c r="G10" s="79">
        <v>99.712000000000003</v>
      </c>
      <c r="H10" s="79">
        <v>99.757999999999996</v>
      </c>
      <c r="I10" s="79">
        <v>99.542000000000002</v>
      </c>
      <c r="J10" s="79">
        <v>99.927999999999997</v>
      </c>
      <c r="K10" s="79">
        <v>100.142</v>
      </c>
      <c r="L10" s="79">
        <v>100.59</v>
      </c>
      <c r="M10" s="79">
        <v>101.283</v>
      </c>
    </row>
    <row r="11" spans="1:13" ht="15" customHeight="1" x14ac:dyDescent="0.2">
      <c r="A11" s="84" t="s">
        <v>207</v>
      </c>
      <c r="B11" s="83">
        <v>95.19</v>
      </c>
      <c r="C11" s="83">
        <v>96.415000000000006</v>
      </c>
      <c r="D11" s="83">
        <v>98.015000000000001</v>
      </c>
      <c r="E11" s="83">
        <v>98.081999999999994</v>
      </c>
      <c r="F11" s="83">
        <v>98.97</v>
      </c>
      <c r="G11" s="83">
        <v>99.99</v>
      </c>
      <c r="H11" s="83">
        <v>100.718</v>
      </c>
      <c r="I11" s="83">
        <v>100.99299999999999</v>
      </c>
      <c r="J11" s="83">
        <v>101.35</v>
      </c>
      <c r="K11" s="83">
        <v>103.114</v>
      </c>
      <c r="L11" s="83">
        <v>104.023</v>
      </c>
      <c r="M11" s="83">
        <v>103.14</v>
      </c>
    </row>
    <row r="12" spans="1:13" ht="15" customHeight="1" x14ac:dyDescent="0.2">
      <c r="A12" s="80" t="s">
        <v>208</v>
      </c>
      <c r="B12" s="79">
        <v>100.404</v>
      </c>
      <c r="C12" s="79">
        <v>100.355</v>
      </c>
      <c r="D12" s="79">
        <v>100.114</v>
      </c>
      <c r="E12" s="79">
        <v>100.20399999999999</v>
      </c>
      <c r="F12" s="79">
        <v>100.17400000000001</v>
      </c>
      <c r="G12" s="79">
        <v>100.185</v>
      </c>
      <c r="H12" s="79">
        <v>99.978999999999999</v>
      </c>
      <c r="I12" s="79">
        <v>100.045</v>
      </c>
      <c r="J12" s="79">
        <v>100.197</v>
      </c>
      <c r="K12" s="79">
        <v>99.445999999999998</v>
      </c>
      <c r="L12" s="79">
        <v>99.504999999999995</v>
      </c>
      <c r="M12" s="79">
        <v>99.393000000000001</v>
      </c>
    </row>
    <row r="13" spans="1:13" ht="15" customHeight="1" x14ac:dyDescent="0.2">
      <c r="A13" s="84" t="s">
        <v>209</v>
      </c>
      <c r="B13" s="83">
        <v>99.037000000000006</v>
      </c>
      <c r="C13" s="83">
        <v>99.486999999999995</v>
      </c>
      <c r="D13" s="83">
        <v>99.873999999999995</v>
      </c>
      <c r="E13" s="83">
        <v>99.519000000000005</v>
      </c>
      <c r="F13" s="83">
        <v>99.442999999999998</v>
      </c>
      <c r="G13" s="83">
        <v>99.495999999999995</v>
      </c>
      <c r="H13" s="83">
        <v>100.21599999999999</v>
      </c>
      <c r="I13" s="83">
        <v>100.735</v>
      </c>
      <c r="J13" s="83">
        <v>100.47799999999999</v>
      </c>
      <c r="K13" s="83">
        <v>100.23699999999999</v>
      </c>
      <c r="L13" s="83">
        <v>100.27500000000001</v>
      </c>
      <c r="M13" s="83">
        <v>101.203</v>
      </c>
    </row>
    <row r="14" spans="1:13" ht="15" customHeight="1" x14ac:dyDescent="0.2">
      <c r="A14" s="80" t="s">
        <v>61</v>
      </c>
      <c r="B14" s="79">
        <v>99.725999999999999</v>
      </c>
      <c r="C14" s="79">
        <v>99.725999999999999</v>
      </c>
      <c r="D14" s="79">
        <v>99.725999999999999</v>
      </c>
      <c r="E14" s="79">
        <v>99.725999999999999</v>
      </c>
      <c r="F14" s="79">
        <v>99.725999999999999</v>
      </c>
      <c r="G14" s="79">
        <v>99.725999999999999</v>
      </c>
      <c r="H14" s="79">
        <v>99.725999999999999</v>
      </c>
      <c r="I14" s="79">
        <v>99.725999999999999</v>
      </c>
      <c r="J14" s="79">
        <v>100.468</v>
      </c>
      <c r="K14" s="79">
        <v>100.57599999999999</v>
      </c>
      <c r="L14" s="79">
        <v>100.57599999999999</v>
      </c>
      <c r="M14" s="79">
        <v>100.57599999999999</v>
      </c>
    </row>
    <row r="15" spans="1:13" ht="15" customHeight="1" x14ac:dyDescent="0.2">
      <c r="A15" s="84" t="s">
        <v>611</v>
      </c>
      <c r="B15" s="83">
        <v>98.619</v>
      </c>
      <c r="C15" s="83">
        <v>98.600999999999999</v>
      </c>
      <c r="D15" s="83">
        <v>98.885999999999996</v>
      </c>
      <c r="E15" s="83">
        <v>99.12</v>
      </c>
      <c r="F15" s="83">
        <v>99.341999999999999</v>
      </c>
      <c r="G15" s="83">
        <v>99.896000000000001</v>
      </c>
      <c r="H15" s="83">
        <v>100.77800000000001</v>
      </c>
      <c r="I15" s="83">
        <v>101.254</v>
      </c>
      <c r="J15" s="83">
        <v>100.88800000000001</v>
      </c>
      <c r="K15" s="83">
        <v>100.83</v>
      </c>
      <c r="L15" s="83">
        <v>100.649</v>
      </c>
      <c r="M15" s="83">
        <v>101.136</v>
      </c>
    </row>
    <row r="16" spans="1:13" ht="15" customHeight="1" x14ac:dyDescent="0.2">
      <c r="A16" s="80" t="s">
        <v>311</v>
      </c>
      <c r="B16" s="79">
        <v>99.119</v>
      </c>
      <c r="C16" s="79">
        <v>99.364999999999995</v>
      </c>
      <c r="D16" s="79">
        <v>99.489000000000004</v>
      </c>
      <c r="E16" s="79">
        <v>99.864999999999995</v>
      </c>
      <c r="F16" s="79">
        <v>100.071</v>
      </c>
      <c r="G16" s="79">
        <v>100.15300000000001</v>
      </c>
      <c r="H16" s="79">
        <v>99.751999999999995</v>
      </c>
      <c r="I16" s="79">
        <v>99.882000000000005</v>
      </c>
      <c r="J16" s="79">
        <v>99.766000000000005</v>
      </c>
      <c r="K16" s="79">
        <v>100.211</v>
      </c>
      <c r="L16" s="79">
        <v>100.873</v>
      </c>
      <c r="M16" s="79">
        <v>101.453</v>
      </c>
    </row>
    <row r="17" spans="1:13" ht="12.75" customHeight="1" x14ac:dyDescent="0.2">
      <c r="A17" s="76" t="s">
        <v>610</v>
      </c>
      <c r="B17" s="76"/>
      <c r="C17" s="76"/>
      <c r="D17" s="76"/>
      <c r="E17" s="76"/>
      <c r="F17" s="76"/>
      <c r="G17" s="76"/>
      <c r="H17" s="70"/>
      <c r="I17" s="70"/>
      <c r="J17" s="70"/>
      <c r="K17" s="70"/>
      <c r="L17" s="70"/>
      <c r="M17" s="70"/>
    </row>
    <row r="18" spans="1:13" ht="12.75" customHeight="1" x14ac:dyDescent="0.2">
      <c r="A18" s="37" t="s">
        <v>661</v>
      </c>
      <c r="B18" s="77"/>
      <c r="C18" s="77"/>
      <c r="D18" s="77"/>
      <c r="E18" s="76"/>
      <c r="F18" s="76"/>
      <c r="G18" s="76"/>
      <c r="H18" s="70"/>
      <c r="I18" s="70"/>
      <c r="J18" s="70"/>
      <c r="K18" s="70"/>
      <c r="L18" s="70"/>
      <c r="M18" s="70"/>
    </row>
  </sheetData>
  <phoneticPr fontId="4" type="noConversion"/>
  <pageMargins left="0.39370078740157477" right="0.39370078740157477" top="0.59055118110236215" bottom="0.59055118110236215" header="0" footer="0"/>
  <pageSetup paperSize="9" scale="80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183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1:I18"/>
  <sheetViews>
    <sheetView workbookViewId="0"/>
  </sheetViews>
  <sheetFormatPr baseColWidth="10" defaultColWidth="11.42578125" defaultRowHeight="12.75" x14ac:dyDescent="0.2"/>
  <cols>
    <col min="1" max="1" width="15.85546875" style="1" customWidth="1"/>
    <col min="2" max="2" width="15.7109375" style="4" customWidth="1"/>
    <col min="3" max="3" width="16" style="4" customWidth="1"/>
    <col min="4" max="6" width="15.7109375" style="4" customWidth="1"/>
    <col min="7" max="7" width="15.85546875" style="4" customWidth="1"/>
    <col min="8" max="9" width="15.7109375" style="4" customWidth="1"/>
    <col min="10" max="16384" width="11.42578125" style="1"/>
  </cols>
  <sheetData>
    <row r="1" spans="1:9" ht="15.75" customHeight="1" x14ac:dyDescent="0.2">
      <c r="A1" s="85" t="s">
        <v>530</v>
      </c>
      <c r="B1" s="15"/>
      <c r="C1" s="15"/>
      <c r="D1" s="15"/>
      <c r="E1" s="15"/>
      <c r="F1" s="15"/>
      <c r="G1" s="15"/>
      <c r="H1" s="15"/>
      <c r="I1" s="15"/>
    </row>
    <row r="2" spans="1:9" x14ac:dyDescent="0.2">
      <c r="A2" s="17"/>
      <c r="B2" s="15"/>
      <c r="C2" s="15"/>
      <c r="D2" s="15"/>
      <c r="E2" s="15"/>
      <c r="F2" s="15"/>
      <c r="G2" s="15"/>
      <c r="H2" s="15"/>
      <c r="I2" s="15"/>
    </row>
    <row r="3" spans="1:9" s="13" customFormat="1" ht="20.25" customHeight="1" x14ac:dyDescent="0.2">
      <c r="A3" s="86"/>
      <c r="B3" s="339" t="s">
        <v>51</v>
      </c>
      <c r="C3" s="339"/>
      <c r="D3" s="339"/>
      <c r="E3" s="339"/>
      <c r="F3" s="340" t="s">
        <v>96</v>
      </c>
      <c r="G3" s="341"/>
      <c r="H3" s="341"/>
      <c r="I3" s="341"/>
    </row>
    <row r="4" spans="1:9" s="13" customFormat="1" ht="25.5" x14ac:dyDescent="0.2">
      <c r="A4" s="86"/>
      <c r="B4" s="136" t="s">
        <v>0</v>
      </c>
      <c r="C4" s="136" t="s">
        <v>229</v>
      </c>
      <c r="D4" s="136" t="s">
        <v>50</v>
      </c>
      <c r="E4" s="136" t="s">
        <v>315</v>
      </c>
      <c r="F4" s="177" t="s">
        <v>0</v>
      </c>
      <c r="G4" s="178" t="s">
        <v>229</v>
      </c>
      <c r="H4" s="178" t="s">
        <v>50</v>
      </c>
      <c r="I4" s="178" t="s">
        <v>315</v>
      </c>
    </row>
    <row r="5" spans="1:9" s="114" customFormat="1" ht="15" customHeight="1" x14ac:dyDescent="0.2">
      <c r="A5" s="202" t="s">
        <v>0</v>
      </c>
      <c r="B5" s="204">
        <v>9220</v>
      </c>
      <c r="C5" s="204">
        <v>2461</v>
      </c>
      <c r="D5" s="204">
        <v>1779</v>
      </c>
      <c r="E5" s="204">
        <v>4980</v>
      </c>
      <c r="F5" s="204">
        <v>2952</v>
      </c>
      <c r="G5" s="204">
        <v>1069</v>
      </c>
      <c r="H5" s="204">
        <v>587</v>
      </c>
      <c r="I5" s="204">
        <v>1296</v>
      </c>
    </row>
    <row r="6" spans="1:9" ht="15" customHeight="1" x14ac:dyDescent="0.2">
      <c r="A6" s="67" t="s">
        <v>2</v>
      </c>
      <c r="B6" s="173">
        <v>738</v>
      </c>
      <c r="C6" s="173">
        <v>200</v>
      </c>
      <c r="D6" s="173">
        <v>129</v>
      </c>
      <c r="E6" s="173">
        <v>409</v>
      </c>
      <c r="F6" s="173">
        <v>225</v>
      </c>
      <c r="G6" s="173">
        <v>75</v>
      </c>
      <c r="H6" s="173">
        <v>38</v>
      </c>
      <c r="I6" s="173">
        <v>112</v>
      </c>
    </row>
    <row r="7" spans="1:9" ht="15" customHeight="1" x14ac:dyDescent="0.2">
      <c r="A7" s="66" t="s">
        <v>3</v>
      </c>
      <c r="B7" s="49">
        <v>737</v>
      </c>
      <c r="C7" s="49">
        <v>223</v>
      </c>
      <c r="D7" s="49">
        <v>144</v>
      </c>
      <c r="E7" s="49">
        <v>370</v>
      </c>
      <c r="F7" s="49">
        <v>305</v>
      </c>
      <c r="G7" s="49">
        <v>126</v>
      </c>
      <c r="H7" s="49">
        <v>59</v>
      </c>
      <c r="I7" s="49">
        <v>120</v>
      </c>
    </row>
    <row r="8" spans="1:9" ht="15" customHeight="1" x14ac:dyDescent="0.2">
      <c r="A8" s="67" t="s">
        <v>4</v>
      </c>
      <c r="B8" s="173">
        <v>824</v>
      </c>
      <c r="C8" s="173">
        <v>231</v>
      </c>
      <c r="D8" s="173">
        <v>146</v>
      </c>
      <c r="E8" s="173">
        <v>447</v>
      </c>
      <c r="F8" s="173">
        <v>243</v>
      </c>
      <c r="G8" s="173">
        <v>95</v>
      </c>
      <c r="H8" s="173">
        <v>45</v>
      </c>
      <c r="I8" s="173">
        <v>103</v>
      </c>
    </row>
    <row r="9" spans="1:9" ht="15" customHeight="1" x14ac:dyDescent="0.2">
      <c r="A9" s="66" t="s">
        <v>5</v>
      </c>
      <c r="B9" s="49">
        <v>718</v>
      </c>
      <c r="C9" s="49">
        <v>208</v>
      </c>
      <c r="D9" s="49">
        <v>130</v>
      </c>
      <c r="E9" s="49">
        <v>380</v>
      </c>
      <c r="F9" s="49">
        <v>222</v>
      </c>
      <c r="G9" s="49">
        <v>85</v>
      </c>
      <c r="H9" s="49">
        <v>46</v>
      </c>
      <c r="I9" s="49">
        <v>91</v>
      </c>
    </row>
    <row r="10" spans="1:9" ht="15" customHeight="1" x14ac:dyDescent="0.2">
      <c r="A10" s="67" t="s">
        <v>6</v>
      </c>
      <c r="B10" s="173">
        <v>725</v>
      </c>
      <c r="C10" s="173">
        <v>214</v>
      </c>
      <c r="D10" s="173">
        <v>152</v>
      </c>
      <c r="E10" s="173">
        <v>359</v>
      </c>
      <c r="F10" s="173">
        <v>216</v>
      </c>
      <c r="G10" s="173">
        <v>83</v>
      </c>
      <c r="H10" s="173">
        <v>38</v>
      </c>
      <c r="I10" s="173">
        <v>95</v>
      </c>
    </row>
    <row r="11" spans="1:9" ht="15" customHeight="1" x14ac:dyDescent="0.2">
      <c r="A11" s="66" t="s">
        <v>7</v>
      </c>
      <c r="B11" s="49">
        <v>812</v>
      </c>
      <c r="C11" s="49">
        <v>195</v>
      </c>
      <c r="D11" s="49">
        <v>159</v>
      </c>
      <c r="E11" s="49">
        <v>458</v>
      </c>
      <c r="F11" s="49">
        <v>207</v>
      </c>
      <c r="G11" s="49">
        <v>74</v>
      </c>
      <c r="H11" s="49">
        <v>32</v>
      </c>
      <c r="I11" s="49">
        <v>101</v>
      </c>
    </row>
    <row r="12" spans="1:9" ht="15" customHeight="1" x14ac:dyDescent="0.2">
      <c r="A12" s="67" t="s">
        <v>8</v>
      </c>
      <c r="B12" s="173">
        <v>842</v>
      </c>
      <c r="C12" s="173">
        <v>212</v>
      </c>
      <c r="D12" s="173">
        <v>171</v>
      </c>
      <c r="E12" s="173">
        <v>459</v>
      </c>
      <c r="F12" s="173">
        <v>275</v>
      </c>
      <c r="G12" s="173">
        <v>90</v>
      </c>
      <c r="H12" s="173">
        <v>57</v>
      </c>
      <c r="I12" s="173">
        <v>128</v>
      </c>
    </row>
    <row r="13" spans="1:9" ht="15" customHeight="1" x14ac:dyDescent="0.2">
      <c r="A13" s="66" t="s">
        <v>9</v>
      </c>
      <c r="B13" s="49">
        <v>659</v>
      </c>
      <c r="C13" s="49">
        <v>164</v>
      </c>
      <c r="D13" s="49">
        <v>113</v>
      </c>
      <c r="E13" s="49">
        <v>382</v>
      </c>
      <c r="F13" s="49">
        <v>247</v>
      </c>
      <c r="G13" s="49">
        <v>88</v>
      </c>
      <c r="H13" s="49">
        <v>49</v>
      </c>
      <c r="I13" s="49">
        <v>110</v>
      </c>
    </row>
    <row r="14" spans="1:9" ht="15" customHeight="1" x14ac:dyDescent="0.2">
      <c r="A14" s="67" t="s">
        <v>10</v>
      </c>
      <c r="B14" s="173">
        <v>671</v>
      </c>
      <c r="C14" s="173">
        <v>175</v>
      </c>
      <c r="D14" s="173">
        <v>116</v>
      </c>
      <c r="E14" s="173">
        <v>380</v>
      </c>
      <c r="F14" s="173">
        <v>278</v>
      </c>
      <c r="G14" s="173">
        <v>101</v>
      </c>
      <c r="H14" s="173">
        <v>49</v>
      </c>
      <c r="I14" s="173">
        <v>128</v>
      </c>
    </row>
    <row r="15" spans="1:9" ht="15" customHeight="1" x14ac:dyDescent="0.2">
      <c r="A15" s="66" t="s">
        <v>11</v>
      </c>
      <c r="B15" s="49">
        <v>761</v>
      </c>
      <c r="C15" s="49">
        <v>210</v>
      </c>
      <c r="D15" s="49">
        <v>137</v>
      </c>
      <c r="E15" s="49">
        <v>414</v>
      </c>
      <c r="F15" s="49">
        <v>257</v>
      </c>
      <c r="G15" s="49">
        <v>87</v>
      </c>
      <c r="H15" s="49">
        <v>62</v>
      </c>
      <c r="I15" s="49">
        <v>108</v>
      </c>
    </row>
    <row r="16" spans="1:9" ht="15" customHeight="1" x14ac:dyDescent="0.2">
      <c r="A16" s="67" t="s">
        <v>12</v>
      </c>
      <c r="B16" s="173">
        <v>938</v>
      </c>
      <c r="C16" s="173">
        <v>245</v>
      </c>
      <c r="D16" s="173">
        <v>231</v>
      </c>
      <c r="E16" s="173">
        <v>462</v>
      </c>
      <c r="F16" s="173">
        <v>247</v>
      </c>
      <c r="G16" s="173">
        <v>82</v>
      </c>
      <c r="H16" s="173">
        <v>64</v>
      </c>
      <c r="I16" s="173">
        <v>101</v>
      </c>
    </row>
    <row r="17" spans="1:9" ht="15" customHeight="1" x14ac:dyDescent="0.2">
      <c r="A17" s="66" t="s">
        <v>13</v>
      </c>
      <c r="B17" s="49">
        <v>795</v>
      </c>
      <c r="C17" s="49">
        <v>184</v>
      </c>
      <c r="D17" s="49">
        <v>151</v>
      </c>
      <c r="E17" s="49">
        <v>460</v>
      </c>
      <c r="F17" s="49">
        <v>230</v>
      </c>
      <c r="G17" s="49">
        <v>83</v>
      </c>
      <c r="H17" s="49">
        <v>48</v>
      </c>
      <c r="I17" s="49">
        <v>99</v>
      </c>
    </row>
    <row r="18" spans="1:9" ht="12.75" customHeight="1" x14ac:dyDescent="0.2">
      <c r="A18" s="52" t="s">
        <v>234</v>
      </c>
      <c r="B18" s="61"/>
      <c r="C18" s="61"/>
      <c r="D18" s="61"/>
      <c r="E18" s="61"/>
      <c r="F18" s="61"/>
      <c r="G18" s="61"/>
      <c r="H18" s="61"/>
      <c r="I18" s="61"/>
    </row>
  </sheetData>
  <mergeCells count="2">
    <mergeCell ref="B3:E3"/>
    <mergeCell ref="F3:I3"/>
  </mergeCells>
  <phoneticPr fontId="0" type="noConversion"/>
  <pageMargins left="0.39370078740157477" right="0.39370078740157477" top="0.59055118110236215" bottom="0.59055118110236215" header="0" footer="0"/>
  <pageSetup paperSize="9" orientation="landscape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D5:D16"/>
  <sheetViews>
    <sheetView workbookViewId="0"/>
  </sheetViews>
  <sheetFormatPr baseColWidth="10" defaultColWidth="11.42578125" defaultRowHeight="12.75" x14ac:dyDescent="0.2"/>
  <cols>
    <col min="1" max="1" width="5.5703125" style="18" customWidth="1"/>
    <col min="2" max="2" width="75.7109375" style="18" customWidth="1"/>
    <col min="3" max="3" width="5.5703125" style="18" customWidth="1"/>
    <col min="4" max="16384" width="11.42578125" style="18"/>
  </cols>
  <sheetData>
    <row r="5" spans="4:4" x14ac:dyDescent="0.2">
      <c r="D5" s="133"/>
    </row>
    <row r="6" spans="4:4" x14ac:dyDescent="0.2">
      <c r="D6" s="133"/>
    </row>
    <row r="7" spans="4:4" x14ac:dyDescent="0.2">
      <c r="D7" s="133"/>
    </row>
    <row r="8" spans="4:4" x14ac:dyDescent="0.2">
      <c r="D8" s="133"/>
    </row>
    <row r="9" spans="4:4" x14ac:dyDescent="0.2">
      <c r="D9" s="133"/>
    </row>
    <row r="10" spans="4:4" x14ac:dyDescent="0.2">
      <c r="D10" s="133"/>
    </row>
    <row r="11" spans="4:4" x14ac:dyDescent="0.2">
      <c r="D11" s="133"/>
    </row>
    <row r="12" spans="4:4" x14ac:dyDescent="0.2">
      <c r="D12" s="133"/>
    </row>
    <row r="13" spans="4:4" x14ac:dyDescent="0.2">
      <c r="D13" s="133"/>
    </row>
    <row r="14" spans="4:4" x14ac:dyDescent="0.2">
      <c r="D14" s="133"/>
    </row>
    <row r="15" spans="4:4" x14ac:dyDescent="0.2">
      <c r="D15" s="133"/>
    </row>
    <row r="16" spans="4:4" x14ac:dyDescent="0.2">
      <c r="D16" s="133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F6:F8"/>
  <sheetViews>
    <sheetView workbookViewId="0"/>
  </sheetViews>
  <sheetFormatPr baseColWidth="10" defaultColWidth="11.42578125" defaultRowHeight="12.75" x14ac:dyDescent="0.2"/>
  <cols>
    <col min="1" max="1" width="5.5703125" style="2" customWidth="1"/>
    <col min="2" max="2" width="75.7109375" style="2" customWidth="1"/>
    <col min="3" max="3" width="5.5703125" style="2" customWidth="1"/>
    <col min="4" max="16384" width="11.42578125" style="2"/>
  </cols>
  <sheetData>
    <row r="6" spans="6:6" x14ac:dyDescent="0.2">
      <c r="F6" s="115"/>
    </row>
    <row r="7" spans="6:6" x14ac:dyDescent="0.2">
      <c r="F7" s="115"/>
    </row>
    <row r="8" spans="6:6" x14ac:dyDescent="0.2">
      <c r="F8" s="115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1:F20"/>
  <sheetViews>
    <sheetView workbookViewId="0"/>
  </sheetViews>
  <sheetFormatPr baseColWidth="10" defaultRowHeight="12.75" x14ac:dyDescent="0.2"/>
  <cols>
    <col min="1" max="1" width="28.140625" bestFit="1" customWidth="1"/>
    <col min="2" max="2" width="14.5703125" style="3" customWidth="1"/>
    <col min="3" max="5" width="14.5703125" customWidth="1"/>
  </cols>
  <sheetData>
    <row r="1" spans="1:6" ht="15.75" customHeight="1" x14ac:dyDescent="0.2">
      <c r="A1" s="24" t="s">
        <v>531</v>
      </c>
      <c r="B1" s="14"/>
      <c r="C1" s="11"/>
      <c r="D1" s="11"/>
      <c r="E1" s="11"/>
      <c r="F1" s="11"/>
    </row>
    <row r="2" spans="1:6" x14ac:dyDescent="0.2">
      <c r="A2" s="11"/>
      <c r="B2" s="14"/>
      <c r="C2" s="11"/>
      <c r="D2" s="11"/>
      <c r="E2" s="11"/>
      <c r="F2" s="11"/>
    </row>
    <row r="3" spans="1:6" ht="31.15" customHeight="1" x14ac:dyDescent="0.2">
      <c r="A3" s="25"/>
      <c r="B3" s="321" t="s">
        <v>51</v>
      </c>
      <c r="C3" s="321" t="s">
        <v>97</v>
      </c>
      <c r="D3" s="321" t="s">
        <v>230</v>
      </c>
      <c r="E3" s="321" t="s">
        <v>97</v>
      </c>
      <c r="F3" s="11"/>
    </row>
    <row r="4" spans="1:6" ht="15" customHeight="1" x14ac:dyDescent="0.2">
      <c r="A4" s="197" t="s">
        <v>0</v>
      </c>
      <c r="B4" s="196">
        <f>SUM(B5:B19)</f>
        <v>9220</v>
      </c>
      <c r="C4" s="165">
        <v>100</v>
      </c>
      <c r="D4" s="202">
        <f>SUM(D5:D19)</f>
        <v>2952</v>
      </c>
      <c r="E4" s="165">
        <v>100</v>
      </c>
      <c r="F4" s="11"/>
    </row>
    <row r="5" spans="1:6" ht="15" customHeight="1" x14ac:dyDescent="0.2">
      <c r="A5" s="30" t="s">
        <v>52</v>
      </c>
      <c r="B5" s="41">
        <v>364</v>
      </c>
      <c r="C5" s="58">
        <f>B5*100/9220</f>
        <v>3.9479392624728851</v>
      </c>
      <c r="D5" s="34">
        <v>40</v>
      </c>
      <c r="E5" s="58">
        <f>D5*100/2952</f>
        <v>1.3550135501355014</v>
      </c>
      <c r="F5" s="11"/>
    </row>
    <row r="6" spans="1:6" ht="15" customHeight="1" x14ac:dyDescent="0.2">
      <c r="A6" s="27" t="s">
        <v>53</v>
      </c>
      <c r="B6" s="43">
        <v>360</v>
      </c>
      <c r="C6" s="59">
        <f t="shared" ref="C6:C19" si="0">B6*100/9220</f>
        <v>3.9045553145336225</v>
      </c>
      <c r="D6" s="36">
        <v>163</v>
      </c>
      <c r="E6" s="59">
        <f t="shared" ref="E6:E19" si="1">D6*100/2952</f>
        <v>5.5216802168021681</v>
      </c>
      <c r="F6" s="11"/>
    </row>
    <row r="7" spans="1:6" ht="15" customHeight="1" x14ac:dyDescent="0.2">
      <c r="A7" s="30" t="s">
        <v>54</v>
      </c>
      <c r="B7" s="41">
        <v>847</v>
      </c>
      <c r="C7" s="58">
        <f t="shared" si="0"/>
        <v>9.1865509761388289</v>
      </c>
      <c r="D7" s="34">
        <v>290</v>
      </c>
      <c r="E7" s="58">
        <f t="shared" si="1"/>
        <v>9.823848238482384</v>
      </c>
      <c r="F7" s="11"/>
    </row>
    <row r="8" spans="1:6" ht="15" customHeight="1" x14ac:dyDescent="0.2">
      <c r="A8" s="27" t="s">
        <v>172</v>
      </c>
      <c r="B8" s="43">
        <v>744</v>
      </c>
      <c r="C8" s="59">
        <f t="shared" si="0"/>
        <v>8.0694143167028205</v>
      </c>
      <c r="D8" s="36">
        <v>214</v>
      </c>
      <c r="E8" s="59">
        <f t="shared" si="1"/>
        <v>7.2493224932249323</v>
      </c>
      <c r="F8" s="11"/>
    </row>
    <row r="9" spans="1:6" ht="15" customHeight="1" x14ac:dyDescent="0.2">
      <c r="A9" s="30" t="s">
        <v>167</v>
      </c>
      <c r="B9" s="41">
        <v>1717</v>
      </c>
      <c r="C9" s="58">
        <f t="shared" si="0"/>
        <v>18.622559652928416</v>
      </c>
      <c r="D9" s="41">
        <v>855</v>
      </c>
      <c r="E9" s="58">
        <f t="shared" si="1"/>
        <v>28.963414634146343</v>
      </c>
      <c r="F9" s="11"/>
    </row>
    <row r="10" spans="1:6" ht="15" customHeight="1" x14ac:dyDescent="0.2">
      <c r="A10" s="27" t="s">
        <v>98</v>
      </c>
      <c r="B10" s="43">
        <v>284</v>
      </c>
      <c r="C10" s="59">
        <f t="shared" si="0"/>
        <v>3.0802603036876355</v>
      </c>
      <c r="D10" s="43">
        <v>170</v>
      </c>
      <c r="E10" s="59">
        <f t="shared" si="1"/>
        <v>5.7588075880758804</v>
      </c>
      <c r="F10" s="11"/>
    </row>
    <row r="11" spans="1:6" ht="15" customHeight="1" x14ac:dyDescent="0.2">
      <c r="A11" s="30" t="s">
        <v>55</v>
      </c>
      <c r="B11" s="41">
        <v>470</v>
      </c>
      <c r="C11" s="58">
        <f t="shared" si="0"/>
        <v>5.0976138828633406</v>
      </c>
      <c r="D11" s="34">
        <v>125</v>
      </c>
      <c r="E11" s="58">
        <f t="shared" si="1"/>
        <v>4.2344173441734414</v>
      </c>
      <c r="F11" s="11"/>
    </row>
    <row r="12" spans="1:6" ht="15" customHeight="1" x14ac:dyDescent="0.2">
      <c r="A12" s="27" t="s">
        <v>56</v>
      </c>
      <c r="B12" s="43">
        <v>395</v>
      </c>
      <c r="C12" s="59">
        <f t="shared" si="0"/>
        <v>4.2841648590021695</v>
      </c>
      <c r="D12" s="36">
        <v>160</v>
      </c>
      <c r="E12" s="59">
        <f t="shared" si="1"/>
        <v>5.4200542005420056</v>
      </c>
      <c r="F12" s="11"/>
    </row>
    <row r="13" spans="1:6" ht="15" customHeight="1" x14ac:dyDescent="0.2">
      <c r="A13" s="30" t="s">
        <v>99</v>
      </c>
      <c r="B13" s="41">
        <v>481</v>
      </c>
      <c r="C13" s="58">
        <f t="shared" si="0"/>
        <v>5.2169197396963121</v>
      </c>
      <c r="D13" s="34">
        <v>202</v>
      </c>
      <c r="E13" s="58">
        <f t="shared" si="1"/>
        <v>6.8428184281842821</v>
      </c>
      <c r="F13" s="11"/>
    </row>
    <row r="14" spans="1:6" ht="15" customHeight="1" x14ac:dyDescent="0.2">
      <c r="A14" s="27" t="s">
        <v>57</v>
      </c>
      <c r="B14" s="43">
        <v>91</v>
      </c>
      <c r="C14" s="59">
        <f t="shared" si="0"/>
        <v>0.98698481561822127</v>
      </c>
      <c r="D14" s="36">
        <v>44</v>
      </c>
      <c r="E14" s="59">
        <f t="shared" si="1"/>
        <v>1.4905149051490514</v>
      </c>
      <c r="F14" s="11"/>
    </row>
    <row r="15" spans="1:6" ht="15" customHeight="1" x14ac:dyDescent="0.2">
      <c r="A15" s="30" t="s">
        <v>58</v>
      </c>
      <c r="B15" s="41">
        <v>42</v>
      </c>
      <c r="C15" s="58">
        <f t="shared" si="0"/>
        <v>0.45553145336225598</v>
      </c>
      <c r="D15" s="34">
        <v>22</v>
      </c>
      <c r="E15" s="58">
        <f t="shared" si="1"/>
        <v>0.74525745257452569</v>
      </c>
      <c r="F15" s="11"/>
    </row>
    <row r="16" spans="1:6" ht="15" customHeight="1" x14ac:dyDescent="0.2">
      <c r="A16" s="27" t="s">
        <v>59</v>
      </c>
      <c r="B16" s="43">
        <v>13</v>
      </c>
      <c r="C16" s="59">
        <f t="shared" si="0"/>
        <v>0.14099783080260303</v>
      </c>
      <c r="D16" s="36">
        <v>6</v>
      </c>
      <c r="E16" s="59">
        <f t="shared" si="1"/>
        <v>0.2032520325203252</v>
      </c>
      <c r="F16" s="36"/>
    </row>
    <row r="17" spans="1:6" ht="15" customHeight="1" x14ac:dyDescent="0.2">
      <c r="A17" s="30" t="s">
        <v>61</v>
      </c>
      <c r="B17" s="41">
        <v>143</v>
      </c>
      <c r="C17" s="58">
        <f t="shared" si="0"/>
        <v>1.5509761388286334</v>
      </c>
      <c r="D17" s="34">
        <v>41</v>
      </c>
      <c r="E17" s="58">
        <f t="shared" si="1"/>
        <v>1.3888888888888888</v>
      </c>
      <c r="F17" s="11"/>
    </row>
    <row r="18" spans="1:6" ht="15" customHeight="1" x14ac:dyDescent="0.2">
      <c r="A18" s="27" t="s">
        <v>184</v>
      </c>
      <c r="B18" s="43">
        <v>198</v>
      </c>
      <c r="C18" s="59">
        <f t="shared" si="0"/>
        <v>2.1475054229934925</v>
      </c>
      <c r="D18" s="36">
        <v>69</v>
      </c>
      <c r="E18" s="59">
        <f t="shared" si="1"/>
        <v>2.3373983739837398</v>
      </c>
      <c r="F18" s="11"/>
    </row>
    <row r="19" spans="1:6" ht="15" customHeight="1" x14ac:dyDescent="0.2">
      <c r="A19" s="30" t="s">
        <v>74</v>
      </c>
      <c r="B19" s="41">
        <v>3071</v>
      </c>
      <c r="C19" s="58">
        <f t="shared" si="0"/>
        <v>33.308026030368765</v>
      </c>
      <c r="D19" s="34">
        <v>551</v>
      </c>
      <c r="E19" s="58">
        <f t="shared" si="1"/>
        <v>18.665311653116532</v>
      </c>
      <c r="F19" s="11"/>
    </row>
    <row r="20" spans="1:6" ht="12.75" customHeight="1" x14ac:dyDescent="0.2">
      <c r="A20" s="52" t="s">
        <v>234</v>
      </c>
      <c r="B20" s="38"/>
      <c r="C20" s="207"/>
      <c r="D20" s="37"/>
      <c r="E20" s="207"/>
      <c r="F20" s="11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359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A1:D17"/>
  <sheetViews>
    <sheetView zoomScaleNormal="100" workbookViewId="0"/>
  </sheetViews>
  <sheetFormatPr baseColWidth="10" defaultColWidth="11.42578125" defaultRowHeight="15" customHeight="1" x14ac:dyDescent="0.2"/>
  <cols>
    <col min="1" max="1" width="28.5703125" style="10" customWidth="1"/>
    <col min="2" max="4" width="12.28515625" style="10" customWidth="1"/>
    <col min="5" max="16384" width="11.42578125" style="10"/>
  </cols>
  <sheetData>
    <row r="1" spans="1:4" ht="15.75" customHeight="1" x14ac:dyDescent="0.2">
      <c r="A1" s="87" t="s">
        <v>532</v>
      </c>
      <c r="B1" s="36"/>
      <c r="C1" s="36"/>
      <c r="D1" s="36"/>
    </row>
    <row r="2" spans="1:4" ht="15" customHeight="1" x14ac:dyDescent="0.2">
      <c r="A2" s="36"/>
      <c r="B2" s="36"/>
      <c r="C2" s="36"/>
      <c r="D2" s="36"/>
    </row>
    <row r="3" spans="1:4" ht="28.9" customHeight="1" x14ac:dyDescent="0.2">
      <c r="A3" s="93" t="s">
        <v>83</v>
      </c>
      <c r="B3" s="321" t="s">
        <v>85</v>
      </c>
      <c r="C3" s="321" t="s">
        <v>100</v>
      </c>
      <c r="D3" s="321" t="s">
        <v>84</v>
      </c>
    </row>
    <row r="4" spans="1:4" ht="15" customHeight="1" x14ac:dyDescent="0.2">
      <c r="A4" s="246" t="s">
        <v>185</v>
      </c>
      <c r="B4" s="247">
        <v>336.61099999999999</v>
      </c>
      <c r="C4" s="247">
        <v>2045.173</v>
      </c>
      <c r="D4" s="247">
        <v>18831.787</v>
      </c>
    </row>
    <row r="5" spans="1:4" ht="15" customHeight="1" x14ac:dyDescent="0.2">
      <c r="A5" s="104" t="s">
        <v>220</v>
      </c>
      <c r="B5" s="95">
        <v>0.75800000000000001</v>
      </c>
      <c r="C5" s="95">
        <v>0.76700000000000002</v>
      </c>
      <c r="D5" s="95">
        <v>0.77400000000000002</v>
      </c>
    </row>
    <row r="6" spans="1:4" ht="15" customHeight="1" x14ac:dyDescent="0.2">
      <c r="A6" s="88" t="s">
        <v>157</v>
      </c>
      <c r="B6" s="89">
        <v>0.90900000000000003</v>
      </c>
      <c r="C6" s="89">
        <v>0.90500000000000003</v>
      </c>
      <c r="D6" s="89">
        <v>0.90400000000000003</v>
      </c>
    </row>
    <row r="7" spans="1:4" ht="15" customHeight="1" x14ac:dyDescent="0.2">
      <c r="A7" s="317" t="s">
        <v>309</v>
      </c>
      <c r="B7" s="95"/>
      <c r="C7" s="95"/>
      <c r="D7" s="95"/>
    </row>
    <row r="8" spans="1:4" ht="15" customHeight="1" x14ac:dyDescent="0.2">
      <c r="A8" s="318" t="s">
        <v>367</v>
      </c>
      <c r="B8" s="89">
        <v>1</v>
      </c>
      <c r="C8" s="89">
        <v>1</v>
      </c>
      <c r="D8" s="89">
        <v>1</v>
      </c>
    </row>
    <row r="9" spans="1:4" ht="15" customHeight="1" x14ac:dyDescent="0.2">
      <c r="A9" s="319" t="s">
        <v>533</v>
      </c>
      <c r="B9" s="95">
        <v>0.81799999999999995</v>
      </c>
      <c r="C9" s="95">
        <v>0.85499999999999998</v>
      </c>
      <c r="D9" s="95">
        <v>0.85099999999999998</v>
      </c>
    </row>
    <row r="10" spans="1:4" ht="15" customHeight="1" x14ac:dyDescent="0.2">
      <c r="A10" s="320" t="s">
        <v>534</v>
      </c>
      <c r="B10" s="89">
        <v>0.79900000000000004</v>
      </c>
      <c r="C10" s="89">
        <v>0.81599999999999995</v>
      </c>
      <c r="D10" s="89">
        <v>0.872</v>
      </c>
    </row>
    <row r="11" spans="1:4" ht="15" customHeight="1" x14ac:dyDescent="0.2">
      <c r="A11" s="104" t="s">
        <v>160</v>
      </c>
      <c r="B11" s="95">
        <v>0.995</v>
      </c>
      <c r="C11" s="95">
        <v>0.998</v>
      </c>
      <c r="D11" s="95">
        <v>0.996</v>
      </c>
    </row>
    <row r="12" spans="1:4" ht="15" customHeight="1" x14ac:dyDescent="0.2">
      <c r="A12" s="90" t="s">
        <v>161</v>
      </c>
      <c r="B12" s="167">
        <v>0.68300000000000005</v>
      </c>
      <c r="C12" s="167">
        <v>0.56200000000000006</v>
      </c>
      <c r="D12" s="89">
        <v>0.68899999999999995</v>
      </c>
    </row>
    <row r="13" spans="1:4" ht="15" customHeight="1" x14ac:dyDescent="0.2">
      <c r="A13" s="169" t="s">
        <v>162</v>
      </c>
      <c r="B13" s="168">
        <v>0.98</v>
      </c>
      <c r="C13" s="95">
        <v>0.97899999999999998</v>
      </c>
      <c r="D13" s="99">
        <v>0.97899999999999998</v>
      </c>
    </row>
    <row r="14" spans="1:4" ht="15" customHeight="1" x14ac:dyDescent="0.2">
      <c r="A14" s="170" t="s">
        <v>163</v>
      </c>
      <c r="B14" s="91">
        <v>0.66300000000000003</v>
      </c>
      <c r="C14" s="91">
        <v>0.54100000000000004</v>
      </c>
      <c r="D14" s="91">
        <v>0.66800000000000004</v>
      </c>
    </row>
    <row r="15" spans="1:4" ht="15" customHeight="1" x14ac:dyDescent="0.2">
      <c r="A15" s="94" t="s">
        <v>363</v>
      </c>
      <c r="B15" s="96">
        <v>0.45</v>
      </c>
      <c r="C15" s="96">
        <v>0.501</v>
      </c>
      <c r="D15" s="96">
        <v>0.52600000000000002</v>
      </c>
    </row>
    <row r="16" spans="1:4" ht="12.75" x14ac:dyDescent="0.2">
      <c r="A16" s="97" t="s">
        <v>330</v>
      </c>
      <c r="B16" s="36"/>
      <c r="C16" s="36"/>
      <c r="D16" s="36"/>
    </row>
    <row r="17" spans="1:4" ht="12.75" x14ac:dyDescent="0.2">
      <c r="A17" s="97" t="s">
        <v>535</v>
      </c>
      <c r="B17" s="36"/>
      <c r="C17" s="36"/>
      <c r="D17" s="36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A1:D11"/>
  <sheetViews>
    <sheetView workbookViewId="0"/>
  </sheetViews>
  <sheetFormatPr baseColWidth="10" defaultColWidth="11.42578125" defaultRowHeight="12.75" x14ac:dyDescent="0.2"/>
  <cols>
    <col min="1" max="1" width="48" style="2" customWidth="1"/>
    <col min="2" max="4" width="11.140625" style="2" customWidth="1"/>
    <col min="5" max="16384" width="11.42578125" style="2"/>
  </cols>
  <sheetData>
    <row r="1" spans="1:4" ht="15.75" customHeight="1" x14ac:dyDescent="0.2">
      <c r="A1" s="24" t="s">
        <v>536</v>
      </c>
      <c r="B1" s="11"/>
      <c r="C1" s="11"/>
      <c r="D1" s="11"/>
    </row>
    <row r="2" spans="1:4" x14ac:dyDescent="0.2">
      <c r="A2" s="11"/>
      <c r="B2" s="11"/>
      <c r="C2" s="11"/>
      <c r="D2" s="11"/>
    </row>
    <row r="3" spans="1:4" ht="31.15" customHeight="1" x14ac:dyDescent="0.2">
      <c r="A3" s="93"/>
      <c r="B3" s="321" t="s">
        <v>85</v>
      </c>
      <c r="C3" s="321" t="s">
        <v>100</v>
      </c>
      <c r="D3" s="321" t="s">
        <v>84</v>
      </c>
    </row>
    <row r="4" spans="1:4" ht="15" customHeight="1" x14ac:dyDescent="0.2">
      <c r="A4" s="171" t="s">
        <v>219</v>
      </c>
      <c r="B4" s="172">
        <v>610.99900000000002</v>
      </c>
      <c r="C4" s="172">
        <v>4236.893</v>
      </c>
      <c r="D4" s="172">
        <v>39626.504000000001</v>
      </c>
    </row>
    <row r="5" spans="1:4" ht="15" customHeight="1" x14ac:dyDescent="0.2">
      <c r="A5" s="98" t="s">
        <v>159</v>
      </c>
      <c r="B5" s="101">
        <v>0.85199999999999998</v>
      </c>
      <c r="C5" s="101">
        <v>0.88100000000000001</v>
      </c>
      <c r="D5" s="101">
        <v>0.87</v>
      </c>
    </row>
    <row r="6" spans="1:4" ht="15" customHeight="1" x14ac:dyDescent="0.2">
      <c r="A6" s="100" t="s">
        <v>177</v>
      </c>
      <c r="B6" s="92"/>
      <c r="C6" s="92"/>
      <c r="D6" s="92"/>
    </row>
    <row r="7" spans="1:4" ht="15" customHeight="1" x14ac:dyDescent="0.2">
      <c r="A7" s="152" t="s">
        <v>358</v>
      </c>
      <c r="B7" s="101">
        <v>0.92700000000000005</v>
      </c>
      <c r="C7" s="101">
        <v>0.91300000000000003</v>
      </c>
      <c r="D7" s="99">
        <v>0.90300000000000002</v>
      </c>
    </row>
    <row r="8" spans="1:4" s="10" customFormat="1" ht="15" customHeight="1" x14ac:dyDescent="0.2">
      <c r="A8" s="193" t="s">
        <v>357</v>
      </c>
      <c r="B8" s="102">
        <v>6.8000000000000005E-2</v>
      </c>
      <c r="C8" s="102">
        <v>6.4000000000000001E-2</v>
      </c>
      <c r="D8" s="102">
        <v>6.9000000000000006E-2</v>
      </c>
    </row>
    <row r="9" spans="1:4" s="10" customFormat="1" ht="15" customHeight="1" x14ac:dyDescent="0.2">
      <c r="A9" s="152" t="s">
        <v>302</v>
      </c>
      <c r="B9" s="101">
        <v>5.0000000000000001E-3</v>
      </c>
      <c r="C9" s="101">
        <v>2.4E-2</v>
      </c>
      <c r="D9" s="101">
        <v>2.7E-2</v>
      </c>
    </row>
    <row r="10" spans="1:4" s="10" customFormat="1" ht="15" customHeight="1" x14ac:dyDescent="0.2">
      <c r="A10" s="100" t="s">
        <v>158</v>
      </c>
      <c r="B10" s="92">
        <v>0.45900000000000002</v>
      </c>
      <c r="C10" s="92">
        <v>0.503</v>
      </c>
      <c r="D10" s="92">
        <v>0.499</v>
      </c>
    </row>
    <row r="11" spans="1:4" ht="12.75" customHeight="1" x14ac:dyDescent="0.2">
      <c r="A11" s="97" t="s">
        <v>535</v>
      </c>
      <c r="B11" s="37"/>
      <c r="C11" s="37"/>
      <c r="D11" s="37"/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360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C1:AD71"/>
  <sheetViews>
    <sheetView workbookViewId="0"/>
  </sheetViews>
  <sheetFormatPr baseColWidth="10" defaultColWidth="11.42578125" defaultRowHeight="12.75" x14ac:dyDescent="0.2"/>
  <cols>
    <col min="1" max="1" width="5.5703125" style="18" customWidth="1"/>
    <col min="2" max="2" width="75.7109375" style="18" customWidth="1"/>
    <col min="3" max="3" width="5.5703125" style="18" customWidth="1"/>
    <col min="4" max="4" width="11.42578125" style="109"/>
    <col min="5" max="5" width="18.42578125" style="109" customWidth="1"/>
    <col min="6" max="6" width="11.7109375" style="109" bestFit="1" customWidth="1"/>
    <col min="7" max="7" width="11.42578125" style="109"/>
    <col min="8" max="8" width="15.28515625" style="109" customWidth="1"/>
    <col min="9" max="9" width="13.42578125" style="109" customWidth="1"/>
    <col min="10" max="30" width="11.42578125" style="109"/>
    <col min="31" max="16384" width="11.42578125" style="18"/>
  </cols>
  <sheetData>
    <row r="1" spans="3:30" x14ac:dyDescent="0.2">
      <c r="C1" s="109"/>
      <c r="AD1" s="18"/>
    </row>
    <row r="3" spans="3:30" x14ac:dyDescent="0.2">
      <c r="F3" s="118"/>
      <c r="G3" s="119"/>
      <c r="H3" s="119"/>
      <c r="J3" s="120"/>
    </row>
    <row r="4" spans="3:30" x14ac:dyDescent="0.2">
      <c r="E4" s="116"/>
      <c r="F4" s="117"/>
      <c r="G4" s="119"/>
      <c r="H4" s="119"/>
      <c r="J4" s="120"/>
    </row>
    <row r="5" spans="3:30" x14ac:dyDescent="0.2">
      <c r="F5" s="118"/>
      <c r="G5" s="119"/>
      <c r="H5" s="119"/>
      <c r="J5" s="120"/>
    </row>
    <row r="6" spans="3:30" x14ac:dyDescent="0.2">
      <c r="F6" s="118"/>
      <c r="G6" s="119"/>
      <c r="H6" s="119"/>
      <c r="J6" s="120"/>
    </row>
    <row r="7" spans="3:30" x14ac:dyDescent="0.2">
      <c r="F7" s="118"/>
      <c r="G7" s="119"/>
      <c r="H7" s="119"/>
      <c r="J7" s="120"/>
    </row>
    <row r="8" spans="3:30" x14ac:dyDescent="0.2">
      <c r="F8" s="118"/>
      <c r="G8" s="119"/>
      <c r="H8" s="119"/>
      <c r="J8" s="120"/>
    </row>
    <row r="9" spans="3:30" x14ac:dyDescent="0.2">
      <c r="F9" s="118"/>
      <c r="G9" s="119"/>
      <c r="H9" s="119"/>
      <c r="J9" s="120"/>
    </row>
    <row r="10" spans="3:30" x14ac:dyDescent="0.2">
      <c r="F10" s="118"/>
      <c r="G10" s="119"/>
      <c r="H10" s="119"/>
      <c r="J10" s="120"/>
    </row>
    <row r="11" spans="3:30" x14ac:dyDescent="0.2">
      <c r="F11" s="118"/>
      <c r="G11" s="119"/>
      <c r="H11" s="119"/>
      <c r="J11" s="120"/>
    </row>
    <row r="12" spans="3:30" x14ac:dyDescent="0.2">
      <c r="F12" s="118"/>
      <c r="G12" s="119"/>
      <c r="H12" s="119"/>
      <c r="J12" s="120"/>
    </row>
    <row r="13" spans="3:30" x14ac:dyDescent="0.2">
      <c r="F13" s="118"/>
      <c r="G13" s="119"/>
      <c r="H13" s="119"/>
      <c r="J13" s="120"/>
    </row>
    <row r="14" spans="3:30" x14ac:dyDescent="0.2">
      <c r="F14" s="118"/>
      <c r="G14" s="119"/>
      <c r="H14" s="119"/>
      <c r="J14" s="120"/>
    </row>
    <row r="15" spans="3:30" x14ac:dyDescent="0.2">
      <c r="F15" s="118"/>
      <c r="G15" s="119"/>
      <c r="H15" s="119"/>
      <c r="J15" s="120"/>
    </row>
    <row r="16" spans="3:30" x14ac:dyDescent="0.2">
      <c r="F16" s="118"/>
      <c r="G16" s="119"/>
      <c r="H16" s="119"/>
      <c r="J16" s="120"/>
    </row>
    <row r="17" spans="6:30" x14ac:dyDescent="0.2">
      <c r="F17" s="118"/>
      <c r="G17" s="119"/>
      <c r="H17" s="119"/>
      <c r="J17" s="120"/>
    </row>
    <row r="18" spans="6:30" x14ac:dyDescent="0.2">
      <c r="F18" s="118"/>
      <c r="G18" s="119"/>
      <c r="H18" s="119"/>
      <c r="J18" s="120"/>
    </row>
    <row r="19" spans="6:30" x14ac:dyDescent="0.2">
      <c r="F19" s="118"/>
      <c r="G19" s="119"/>
      <c r="H19" s="119"/>
      <c r="J19" s="120"/>
    </row>
    <row r="20" spans="6:30" x14ac:dyDescent="0.2">
      <c r="F20" s="118"/>
      <c r="G20" s="119"/>
      <c r="H20" s="119"/>
      <c r="J20" s="120"/>
    </row>
    <row r="21" spans="6:30" x14ac:dyDescent="0.2">
      <c r="F21" s="118"/>
      <c r="G21" s="119"/>
      <c r="H21" s="119"/>
      <c r="J21" s="120"/>
    </row>
    <row r="22" spans="6:30" x14ac:dyDescent="0.2">
      <c r="F22" s="118"/>
      <c r="G22" s="119"/>
      <c r="H22" s="119"/>
      <c r="J22" s="120"/>
    </row>
    <row r="23" spans="6:30" x14ac:dyDescent="0.2">
      <c r="F23" s="118"/>
      <c r="G23" s="119"/>
      <c r="H23" s="119"/>
      <c r="J23" s="120"/>
    </row>
    <row r="27" spans="6:30" x14ac:dyDescent="0.2"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</row>
    <row r="28" spans="6:30" x14ac:dyDescent="0.2"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</row>
    <row r="29" spans="6:30" x14ac:dyDescent="0.2"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</row>
    <row r="30" spans="6:30" x14ac:dyDescent="0.2"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</row>
    <row r="31" spans="6:30" x14ac:dyDescent="0.2"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</row>
    <row r="32" spans="6:30" x14ac:dyDescent="0.2"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</row>
    <row r="33" spans="19:30" x14ac:dyDescent="0.2"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</row>
    <row r="34" spans="19:30" x14ac:dyDescent="0.2"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</row>
    <row r="35" spans="19:30" x14ac:dyDescent="0.2"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</row>
    <row r="36" spans="19:30" x14ac:dyDescent="0.2"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</row>
    <row r="37" spans="19:30" x14ac:dyDescent="0.2"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</row>
    <row r="38" spans="19:30" x14ac:dyDescent="0.2"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</row>
    <row r="39" spans="19:30" x14ac:dyDescent="0.2"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</row>
    <row r="40" spans="19:30" x14ac:dyDescent="0.2"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</row>
    <row r="41" spans="19:30" x14ac:dyDescent="0.2"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</row>
    <row r="42" spans="19:30" x14ac:dyDescent="0.2"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</row>
    <row r="43" spans="19:30" x14ac:dyDescent="0.2"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</row>
    <row r="44" spans="19:30" x14ac:dyDescent="0.2"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</row>
    <row r="45" spans="19:30" x14ac:dyDescent="0.2"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</row>
    <row r="46" spans="19:30" x14ac:dyDescent="0.2"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</row>
    <row r="47" spans="19:30" x14ac:dyDescent="0.2"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</row>
    <row r="48" spans="19:30" x14ac:dyDescent="0.2"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</row>
    <row r="49" spans="19:30" x14ac:dyDescent="0.2"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</row>
    <row r="50" spans="19:30" x14ac:dyDescent="0.2"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</row>
    <row r="51" spans="19:30" x14ac:dyDescent="0.2"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</row>
    <row r="52" spans="19:30" x14ac:dyDescent="0.2"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</row>
    <row r="53" spans="19:30" x14ac:dyDescent="0.2"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</row>
    <row r="54" spans="19:30" x14ac:dyDescent="0.2"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</row>
    <row r="55" spans="19:30" x14ac:dyDescent="0.2"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</row>
    <row r="56" spans="19:30" x14ac:dyDescent="0.2"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</row>
    <row r="57" spans="19:30" x14ac:dyDescent="0.2"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</row>
    <row r="58" spans="19:30" x14ac:dyDescent="0.2"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</row>
    <row r="59" spans="19:30" x14ac:dyDescent="0.2"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</row>
    <row r="60" spans="19:30" x14ac:dyDescent="0.2"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</row>
    <row r="61" spans="19:30" x14ac:dyDescent="0.2"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</row>
    <row r="62" spans="19:30" x14ac:dyDescent="0.2"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</row>
    <row r="63" spans="19:30" x14ac:dyDescent="0.2"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</row>
    <row r="64" spans="19:30" x14ac:dyDescent="0.2"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</row>
    <row r="65" spans="19:30" x14ac:dyDescent="0.2"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</row>
    <row r="66" spans="19:30" x14ac:dyDescent="0.2"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</row>
    <row r="67" spans="19:30" x14ac:dyDescent="0.2"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</row>
    <row r="68" spans="19:30" x14ac:dyDescent="0.2"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</row>
    <row r="69" spans="19:30" x14ac:dyDescent="0.2"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</row>
    <row r="70" spans="19:30" x14ac:dyDescent="0.2"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</row>
    <row r="71" spans="19:30" x14ac:dyDescent="0.2"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</row>
  </sheetData>
  <phoneticPr fontId="4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A1:D29"/>
  <sheetViews>
    <sheetView zoomScaleNormal="100" workbookViewId="0"/>
  </sheetViews>
  <sheetFormatPr baseColWidth="10" defaultColWidth="11.42578125" defaultRowHeight="12.75" x14ac:dyDescent="0.2"/>
  <cols>
    <col min="1" max="1" width="44" style="285" customWidth="1"/>
    <col min="2" max="2" width="10.7109375" style="285" customWidth="1"/>
    <col min="3" max="3" width="10.85546875" style="285" customWidth="1"/>
    <col min="4" max="4" width="10.42578125" style="285" customWidth="1"/>
    <col min="5" max="16384" width="11.42578125" style="285"/>
  </cols>
  <sheetData>
    <row r="1" spans="1:4" ht="15.75" customHeight="1" x14ac:dyDescent="0.2">
      <c r="A1" s="297" t="s">
        <v>630</v>
      </c>
      <c r="B1" s="296"/>
      <c r="C1" s="296"/>
      <c r="D1" s="296"/>
    </row>
    <row r="2" spans="1:4" x14ac:dyDescent="0.2">
      <c r="A2" s="296"/>
      <c r="B2" s="296"/>
      <c r="C2" s="296"/>
      <c r="D2" s="296"/>
    </row>
    <row r="3" spans="1:4" ht="33.75" customHeight="1" x14ac:dyDescent="0.2">
      <c r="A3" s="295" t="s">
        <v>83</v>
      </c>
      <c r="B3" s="294" t="s">
        <v>165</v>
      </c>
      <c r="C3" s="294" t="s">
        <v>100</v>
      </c>
      <c r="D3" s="293" t="s">
        <v>84</v>
      </c>
    </row>
    <row r="4" spans="1:4" ht="15" customHeight="1" x14ac:dyDescent="0.2">
      <c r="A4" s="292" t="s">
        <v>0</v>
      </c>
      <c r="B4" s="150">
        <v>1</v>
      </c>
      <c r="C4" s="150">
        <v>1</v>
      </c>
      <c r="D4" s="150">
        <v>1</v>
      </c>
    </row>
    <row r="5" spans="1:4" ht="15" customHeight="1" x14ac:dyDescent="0.2">
      <c r="A5" s="290" t="s">
        <v>92</v>
      </c>
      <c r="B5" s="289">
        <f>'8.2'!B5/'8.2'!B$4</f>
        <v>0.14162723131584468</v>
      </c>
      <c r="C5" s="289">
        <f>'8.2'!C5/'8.2'!C$4</f>
        <v>0.14081823050800715</v>
      </c>
      <c r="D5" s="289">
        <f>'8.2'!D5/'8.2'!D$4</f>
        <v>0.14171986948281176</v>
      </c>
    </row>
    <row r="6" spans="1:4" ht="15" customHeight="1" x14ac:dyDescent="0.2">
      <c r="A6" s="288" t="s">
        <v>93</v>
      </c>
      <c r="B6" s="287">
        <f>'8.2'!B6/'8.2'!B$4</f>
        <v>1.5392833792597553E-2</v>
      </c>
      <c r="C6" s="287">
        <f>'8.2'!C6/'8.2'!C$4</f>
        <v>1.7183988599479626E-2</v>
      </c>
      <c r="D6" s="287">
        <f>'8.2'!D6/'8.2'!D$4</f>
        <v>1.7071523895305852E-2</v>
      </c>
    </row>
    <row r="7" spans="1:4" ht="15" customHeight="1" x14ac:dyDescent="0.2">
      <c r="A7" s="290" t="s">
        <v>94</v>
      </c>
      <c r="B7" s="289">
        <f>'8.2'!B7/'8.2'!B$4</f>
        <v>4.3598928624797285E-2</v>
      </c>
      <c r="C7" s="289">
        <f>'8.2'!C7/'8.2'!C$4</f>
        <v>4.7528432526939876E-2</v>
      </c>
      <c r="D7" s="289">
        <f>'8.2'!D7/'8.2'!D$4</f>
        <v>4.6870391458980601E-2</v>
      </c>
    </row>
    <row r="8" spans="1:4" ht="15" customHeight="1" x14ac:dyDescent="0.2">
      <c r="A8" s="291" t="s">
        <v>95</v>
      </c>
      <c r="B8" s="287">
        <f>'8.2'!B8/'8.2'!B$4</f>
        <v>0.31167255049988546</v>
      </c>
      <c r="C8" s="287">
        <f>'8.2'!C8/'8.2'!C$4</f>
        <v>0.29336913430015416</v>
      </c>
      <c r="D8" s="287">
        <f>'8.2'!D8/'8.2'!D$4</f>
        <v>0.31217951007117078</v>
      </c>
    </row>
    <row r="9" spans="1:4" ht="15" customHeight="1" x14ac:dyDescent="0.2">
      <c r="A9" s="290" t="s">
        <v>281</v>
      </c>
      <c r="B9" s="289">
        <f>'8.2'!B9/'8.2'!B$4</f>
        <v>5.2220627052061798E-2</v>
      </c>
      <c r="C9" s="289">
        <f>'8.2'!C9/'8.2'!C$4</f>
        <v>4.6832541611661622E-2</v>
      </c>
      <c r="D9" s="289">
        <f>'8.2'!D9/'8.2'!D$4</f>
        <v>4.3992677916962611E-2</v>
      </c>
    </row>
    <row r="10" spans="1:4" ht="15" customHeight="1" x14ac:dyDescent="0.2">
      <c r="A10" s="288" t="s">
        <v>86</v>
      </c>
      <c r="B10" s="287">
        <f>'8.2'!B10/'8.2'!B$4</f>
        <v>4.4465701374421518E-2</v>
      </c>
      <c r="C10" s="287">
        <f>'8.2'!C10/'8.2'!C$4</f>
        <v>3.82417359982095E-2</v>
      </c>
      <c r="D10" s="287">
        <f>'8.2'!D10/'8.2'!D$4</f>
        <v>3.4643332817507401E-2</v>
      </c>
    </row>
    <row r="11" spans="1:4" ht="15" customHeight="1" x14ac:dyDescent="0.2">
      <c r="A11" s="290" t="s">
        <v>87</v>
      </c>
      <c r="B11" s="289">
        <f>'8.2'!B11/'8.2'!B$4</f>
        <v>0.10497609891971071</v>
      </c>
      <c r="C11" s="289">
        <f>'8.2'!C11/'8.2'!C$4</f>
        <v>0.13340863943986384</v>
      </c>
      <c r="D11" s="289">
        <f>'8.2'!D11/'8.2'!D$4</f>
        <v>0.1285606869214318</v>
      </c>
    </row>
    <row r="12" spans="1:4" ht="15" customHeight="1" x14ac:dyDescent="0.2">
      <c r="A12" s="288" t="s">
        <v>88</v>
      </c>
      <c r="B12" s="287">
        <f>'8.2'!B12/'8.2'!B$4</f>
        <v>3.2837526786811178E-2</v>
      </c>
      <c r="C12" s="287">
        <f>'8.2'!C12/'8.2'!C$4</f>
        <v>2.9439344225548808E-2</v>
      </c>
      <c r="D12" s="287">
        <f>'8.2'!D12/'8.2'!D$4</f>
        <v>3.128418173473585E-2</v>
      </c>
    </row>
    <row r="13" spans="1:4" ht="15" customHeight="1" x14ac:dyDescent="0.2">
      <c r="A13" s="290" t="s">
        <v>89</v>
      </c>
      <c r="B13" s="289">
        <f>'8.2'!B13/'8.2'!B$4</f>
        <v>5.7332446895582409E-2</v>
      </c>
      <c r="C13" s="289">
        <f>'8.2'!C13/'8.2'!C$4</f>
        <v>6.0378470921506965E-2</v>
      </c>
      <c r="D13" s="289">
        <f>'8.2'!D13/'8.2'!D$4</f>
        <v>5.4680525190161221E-2</v>
      </c>
    </row>
    <row r="14" spans="1:4" ht="15" customHeight="1" x14ac:dyDescent="0.2">
      <c r="A14" s="288" t="s">
        <v>241</v>
      </c>
      <c r="B14" s="287">
        <f>'8.2'!B14/'8.2'!B$4</f>
        <v>1.6397045452409022E-2</v>
      </c>
      <c r="C14" s="287">
        <f>'8.2'!C14/'8.2'!C$4</f>
        <v>1.5451563241336938E-2</v>
      </c>
      <c r="D14" s="287">
        <f>'8.2'!D14/'8.2'!D$4</f>
        <v>1.5891076079035116E-2</v>
      </c>
    </row>
    <row r="15" spans="1:4" ht="15" customHeight="1" x14ac:dyDescent="0.2">
      <c r="A15" s="290" t="s">
        <v>90</v>
      </c>
      <c r="B15" s="289">
        <f>'8.2'!B15/'8.2'!B$4</f>
        <v>9.7071740842079132E-2</v>
      </c>
      <c r="C15" s="289">
        <f>'8.2'!C15/'8.2'!C$4</f>
        <v>0.10016278209648261</v>
      </c>
      <c r="D15" s="289">
        <f>'8.2'!D15/'8.2'!D$4</f>
        <v>9.7357185653690337E-2</v>
      </c>
    </row>
    <row r="16" spans="1:4" ht="15" customHeight="1" x14ac:dyDescent="0.2">
      <c r="A16" s="288" t="s">
        <v>312</v>
      </c>
      <c r="B16" s="287">
        <f>'8.2'!B16/'8.2'!B$4</f>
        <v>8.2406944295426249E-2</v>
      </c>
      <c r="C16" s="287">
        <f>'8.2'!C16/'8.2'!C$4</f>
        <v>7.718513653080887E-2</v>
      </c>
      <c r="D16" s="287">
        <f>'8.2'!D16/'8.2'!D$4</f>
        <v>7.5749700093509995E-2</v>
      </c>
    </row>
    <row r="17" spans="1:4" ht="12.75" customHeight="1" x14ac:dyDescent="0.2">
      <c r="A17" s="286" t="s">
        <v>327</v>
      </c>
      <c r="B17" s="296"/>
      <c r="C17" s="296"/>
      <c r="D17" s="296"/>
    </row>
    <row r="18" spans="1:4" ht="12.75" customHeight="1" x14ac:dyDescent="0.2">
      <c r="A18" s="286" t="s">
        <v>537</v>
      </c>
      <c r="B18" s="296"/>
      <c r="C18" s="296"/>
      <c r="D18" s="296"/>
    </row>
    <row r="19" spans="1:4" x14ac:dyDescent="0.2">
      <c r="A19" s="296"/>
      <c r="B19" s="296"/>
      <c r="C19" s="365"/>
      <c r="D19" s="296"/>
    </row>
    <row r="20" spans="1:4" x14ac:dyDescent="0.2">
      <c r="A20" s="296"/>
      <c r="B20" s="296"/>
      <c r="C20" s="296"/>
      <c r="D20" s="296"/>
    </row>
    <row r="21" spans="1:4" x14ac:dyDescent="0.2">
      <c r="A21" s="296"/>
      <c r="B21" s="296"/>
      <c r="C21" s="365"/>
      <c r="D21" s="296"/>
    </row>
    <row r="22" spans="1:4" x14ac:dyDescent="0.2">
      <c r="A22" s="296"/>
      <c r="B22" s="296"/>
      <c r="C22" s="365"/>
      <c r="D22" s="296"/>
    </row>
    <row r="23" spans="1:4" x14ac:dyDescent="0.2">
      <c r="A23" s="296"/>
      <c r="B23" s="296"/>
      <c r="C23" s="365"/>
      <c r="D23" s="296"/>
    </row>
    <row r="24" spans="1:4" x14ac:dyDescent="0.2">
      <c r="A24" s="296"/>
      <c r="B24" s="296"/>
      <c r="C24" s="365"/>
      <c r="D24" s="296"/>
    </row>
    <row r="25" spans="1:4" x14ac:dyDescent="0.2">
      <c r="A25" s="296"/>
      <c r="B25" s="296"/>
      <c r="C25" s="365"/>
      <c r="D25" s="296"/>
    </row>
    <row r="26" spans="1:4" x14ac:dyDescent="0.2">
      <c r="A26" s="296"/>
      <c r="B26" s="296"/>
      <c r="C26" s="365"/>
      <c r="D26" s="296"/>
    </row>
    <row r="27" spans="1:4" x14ac:dyDescent="0.2">
      <c r="A27" s="296"/>
      <c r="B27" s="296"/>
      <c r="C27" s="365"/>
      <c r="D27" s="296"/>
    </row>
    <row r="28" spans="1:4" x14ac:dyDescent="0.2">
      <c r="A28" s="296"/>
      <c r="B28" s="296"/>
      <c r="C28" s="365"/>
      <c r="D28" s="296"/>
    </row>
    <row r="29" spans="1:4" x14ac:dyDescent="0.2">
      <c r="A29" s="296"/>
      <c r="B29" s="296"/>
      <c r="C29" s="365"/>
      <c r="D29" s="29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A1:E19"/>
  <sheetViews>
    <sheetView zoomScaleNormal="100" workbookViewId="0"/>
  </sheetViews>
  <sheetFormatPr baseColWidth="10" defaultColWidth="11.42578125" defaultRowHeight="12.75" x14ac:dyDescent="0.2"/>
  <cols>
    <col min="1" max="1" width="43.42578125" style="285" customWidth="1"/>
    <col min="2" max="16384" width="11.42578125" style="285"/>
  </cols>
  <sheetData>
    <row r="1" spans="1:5" ht="15.75" customHeight="1" x14ac:dyDescent="0.2">
      <c r="A1" s="297" t="s">
        <v>631</v>
      </c>
      <c r="B1" s="296"/>
      <c r="C1" s="296"/>
      <c r="D1" s="296"/>
      <c r="E1" s="296"/>
    </row>
    <row r="2" spans="1:5" x14ac:dyDescent="0.2">
      <c r="A2" s="296"/>
      <c r="B2" s="296"/>
      <c r="C2" s="296"/>
      <c r="D2" s="296"/>
      <c r="E2" s="296"/>
    </row>
    <row r="3" spans="1:5" ht="33.75" customHeight="1" x14ac:dyDescent="0.2">
      <c r="A3" s="295" t="s">
        <v>83</v>
      </c>
      <c r="B3" s="294" t="s">
        <v>165</v>
      </c>
      <c r="C3" s="294" t="s">
        <v>100</v>
      </c>
      <c r="D3" s="293" t="s">
        <v>84</v>
      </c>
      <c r="E3" s="296"/>
    </row>
    <row r="4" spans="1:5" ht="15" customHeight="1" x14ac:dyDescent="0.2">
      <c r="A4" s="292" t="s">
        <v>0</v>
      </c>
      <c r="B4" s="298">
        <v>30850.07</v>
      </c>
      <c r="C4" s="298">
        <v>29444.27</v>
      </c>
      <c r="D4" s="298">
        <v>30242.76</v>
      </c>
      <c r="E4" s="366"/>
    </row>
    <row r="5" spans="1:5" ht="15" customHeight="1" x14ac:dyDescent="0.2">
      <c r="A5" s="290" t="s">
        <v>92</v>
      </c>
      <c r="B5" s="299">
        <v>4369.21</v>
      </c>
      <c r="C5" s="300">
        <v>4146.29</v>
      </c>
      <c r="D5" s="299">
        <v>4286</v>
      </c>
      <c r="E5" s="296"/>
    </row>
    <row r="6" spans="1:5" ht="15" customHeight="1" x14ac:dyDescent="0.2">
      <c r="A6" s="288" t="s">
        <v>93</v>
      </c>
      <c r="B6" s="298">
        <v>474.87</v>
      </c>
      <c r="C6" s="298">
        <v>505.97</v>
      </c>
      <c r="D6" s="298">
        <v>516.29</v>
      </c>
      <c r="E6" s="296"/>
    </row>
    <row r="7" spans="1:5" ht="15" customHeight="1" x14ac:dyDescent="0.2">
      <c r="A7" s="290" t="s">
        <v>94</v>
      </c>
      <c r="B7" s="299">
        <v>1345.03</v>
      </c>
      <c r="C7" s="300">
        <v>1399.44</v>
      </c>
      <c r="D7" s="299">
        <v>1417.49</v>
      </c>
      <c r="E7" s="296"/>
    </row>
    <row r="8" spans="1:5" ht="15" customHeight="1" x14ac:dyDescent="0.2">
      <c r="A8" s="291" t="s">
        <v>95</v>
      </c>
      <c r="B8" s="298">
        <v>9615.1200000000008</v>
      </c>
      <c r="C8" s="298">
        <v>8638.0400000000009</v>
      </c>
      <c r="D8" s="298">
        <v>9441.17</v>
      </c>
      <c r="E8" s="296"/>
    </row>
    <row r="9" spans="1:5" ht="15" customHeight="1" x14ac:dyDescent="0.2">
      <c r="A9" s="301" t="s">
        <v>281</v>
      </c>
      <c r="B9" s="299">
        <v>1611.01</v>
      </c>
      <c r="C9" s="300">
        <v>1378.95</v>
      </c>
      <c r="D9" s="299">
        <v>1330.46</v>
      </c>
      <c r="E9" s="296"/>
    </row>
    <row r="10" spans="1:5" ht="15" customHeight="1" x14ac:dyDescent="0.2">
      <c r="A10" s="288" t="s">
        <v>86</v>
      </c>
      <c r="B10" s="298">
        <v>1371.77</v>
      </c>
      <c r="C10" s="298">
        <v>1126</v>
      </c>
      <c r="D10" s="298">
        <v>1047.71</v>
      </c>
      <c r="E10" s="296"/>
    </row>
    <row r="11" spans="1:5" ht="15" customHeight="1" x14ac:dyDescent="0.2">
      <c r="A11" s="290" t="s">
        <v>87</v>
      </c>
      <c r="B11" s="299">
        <v>3238.52</v>
      </c>
      <c r="C11" s="300">
        <v>3928.12</v>
      </c>
      <c r="D11" s="299">
        <v>3888.03</v>
      </c>
      <c r="E11" s="296"/>
    </row>
    <row r="12" spans="1:5" ht="15" customHeight="1" x14ac:dyDescent="0.2">
      <c r="A12" s="288" t="s">
        <v>88</v>
      </c>
      <c r="B12" s="298">
        <v>1013.04</v>
      </c>
      <c r="C12" s="298">
        <v>866.82</v>
      </c>
      <c r="D12" s="298">
        <v>946.12</v>
      </c>
      <c r="E12" s="296"/>
    </row>
    <row r="13" spans="1:5" ht="15" customHeight="1" x14ac:dyDescent="0.2">
      <c r="A13" s="290" t="s">
        <v>89</v>
      </c>
      <c r="B13" s="299">
        <v>1768.71</v>
      </c>
      <c r="C13" s="300">
        <v>1777.8</v>
      </c>
      <c r="D13" s="299">
        <v>1653.69</v>
      </c>
      <c r="E13" s="296"/>
    </row>
    <row r="14" spans="1:5" ht="15" customHeight="1" x14ac:dyDescent="0.2">
      <c r="A14" s="288" t="s">
        <v>241</v>
      </c>
      <c r="B14" s="298">
        <v>505.85</v>
      </c>
      <c r="C14" s="298">
        <v>454.96</v>
      </c>
      <c r="D14" s="298">
        <v>480.59</v>
      </c>
      <c r="E14" s="296"/>
    </row>
    <row r="15" spans="1:5" ht="15" customHeight="1" x14ac:dyDescent="0.2">
      <c r="A15" s="290" t="s">
        <v>90</v>
      </c>
      <c r="B15" s="299">
        <v>2994.67</v>
      </c>
      <c r="C15" s="300">
        <v>2949.22</v>
      </c>
      <c r="D15" s="299">
        <v>2944.35</v>
      </c>
      <c r="E15" s="296"/>
    </row>
    <row r="16" spans="1:5" ht="15" customHeight="1" x14ac:dyDescent="0.2">
      <c r="A16" s="288" t="s">
        <v>312</v>
      </c>
      <c r="B16" s="298">
        <v>2542.2600000000002</v>
      </c>
      <c r="C16" s="298">
        <v>2272.66</v>
      </c>
      <c r="D16" s="298">
        <v>2290.88</v>
      </c>
      <c r="E16" s="296"/>
    </row>
    <row r="17" spans="1:5" x14ac:dyDescent="0.2">
      <c r="A17" s="286" t="s">
        <v>328</v>
      </c>
      <c r="B17" s="296"/>
      <c r="C17" s="296"/>
      <c r="D17" s="296"/>
      <c r="E17" s="296"/>
    </row>
    <row r="18" spans="1:5" ht="12.75" customHeight="1" x14ac:dyDescent="0.2">
      <c r="A18" s="286" t="s">
        <v>537</v>
      </c>
      <c r="B18" s="296"/>
      <c r="C18" s="296"/>
      <c r="D18" s="296"/>
      <c r="E18" s="296"/>
    </row>
    <row r="19" spans="1:5" ht="12.75" customHeight="1" x14ac:dyDescent="0.2">
      <c r="A19" s="296"/>
      <c r="B19" s="296"/>
      <c r="C19" s="296"/>
      <c r="D19" s="296"/>
      <c r="E19" s="29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pageSetUpPr fitToPage="1"/>
  </sheetPr>
  <dimension ref="E3:E14"/>
  <sheetViews>
    <sheetView workbookViewId="0"/>
  </sheetViews>
  <sheetFormatPr baseColWidth="10" defaultColWidth="11.42578125" defaultRowHeight="12.75" x14ac:dyDescent="0.2"/>
  <cols>
    <col min="1" max="1" width="5.5703125" style="285" customWidth="1"/>
    <col min="2" max="2" width="75.7109375" style="285" customWidth="1"/>
    <col min="3" max="3" width="12.5703125" style="285" customWidth="1"/>
    <col min="4" max="16384" width="11.42578125" style="285"/>
  </cols>
  <sheetData>
    <row r="3" spans="5:5" x14ac:dyDescent="0.2">
      <c r="E3" s="302"/>
    </row>
    <row r="4" spans="5:5" x14ac:dyDescent="0.2">
      <c r="E4" s="302"/>
    </row>
    <row r="5" spans="5:5" x14ac:dyDescent="0.2">
      <c r="E5" s="302"/>
    </row>
    <row r="6" spans="5:5" x14ac:dyDescent="0.2">
      <c r="E6" s="302"/>
    </row>
    <row r="7" spans="5:5" x14ac:dyDescent="0.2">
      <c r="E7" s="302"/>
    </row>
    <row r="8" spans="5:5" x14ac:dyDescent="0.2">
      <c r="E8" s="302"/>
    </row>
    <row r="9" spans="5:5" x14ac:dyDescent="0.2">
      <c r="E9" s="302"/>
    </row>
    <row r="10" spans="5:5" x14ac:dyDescent="0.2">
      <c r="E10" s="302"/>
    </row>
    <row r="11" spans="5:5" x14ac:dyDescent="0.2">
      <c r="E11" s="302"/>
    </row>
    <row r="12" spans="5:5" x14ac:dyDescent="0.2">
      <c r="E12" s="302"/>
    </row>
    <row r="13" spans="5:5" x14ac:dyDescent="0.2">
      <c r="E13" s="302"/>
    </row>
    <row r="14" spans="5:5" x14ac:dyDescent="0.2">
      <c r="E14" s="302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pageSetUpPr fitToPage="1"/>
  </sheetPr>
  <dimension ref="A1:D18"/>
  <sheetViews>
    <sheetView workbookViewId="0"/>
  </sheetViews>
  <sheetFormatPr baseColWidth="10" defaultColWidth="11.42578125" defaultRowHeight="12.75" x14ac:dyDescent="0.2"/>
  <cols>
    <col min="1" max="1" width="43.85546875" style="285" customWidth="1"/>
    <col min="2" max="16384" width="11.42578125" style="285"/>
  </cols>
  <sheetData>
    <row r="1" spans="1:4" ht="15.75" customHeight="1" x14ac:dyDescent="0.2">
      <c r="A1" s="297" t="s">
        <v>632</v>
      </c>
      <c r="B1" s="296"/>
      <c r="C1" s="296"/>
      <c r="D1" s="296"/>
    </row>
    <row r="2" spans="1:4" x14ac:dyDescent="0.2">
      <c r="A2" s="296"/>
      <c r="B2" s="296"/>
      <c r="C2" s="296"/>
      <c r="D2" s="296"/>
    </row>
    <row r="3" spans="1:4" ht="33.75" customHeight="1" x14ac:dyDescent="0.2">
      <c r="A3" s="295" t="s">
        <v>83</v>
      </c>
      <c r="B3" s="294" t="s">
        <v>165</v>
      </c>
      <c r="C3" s="294" t="s">
        <v>100</v>
      </c>
      <c r="D3" s="293" t="s">
        <v>84</v>
      </c>
    </row>
    <row r="4" spans="1:4" ht="15" customHeight="1" x14ac:dyDescent="0.2">
      <c r="A4" s="292" t="s">
        <v>0</v>
      </c>
      <c r="B4" s="305">
        <v>12385.27</v>
      </c>
      <c r="C4" s="305">
        <v>11933.01</v>
      </c>
      <c r="D4" s="304">
        <v>12151.5</v>
      </c>
    </row>
    <row r="5" spans="1:4" ht="15" customHeight="1" x14ac:dyDescent="0.2">
      <c r="A5" s="290" t="s">
        <v>292</v>
      </c>
      <c r="B5" s="307">
        <v>1754.09</v>
      </c>
      <c r="C5" s="307">
        <v>1680.38</v>
      </c>
      <c r="D5" s="306">
        <v>1722.11</v>
      </c>
    </row>
    <row r="6" spans="1:4" ht="15" customHeight="1" x14ac:dyDescent="0.2">
      <c r="A6" s="288" t="s">
        <v>293</v>
      </c>
      <c r="B6" s="305">
        <v>190.64</v>
      </c>
      <c r="C6" s="305">
        <v>205.06</v>
      </c>
      <c r="D6" s="304">
        <v>207.44</v>
      </c>
    </row>
    <row r="7" spans="1:4" ht="15" customHeight="1" x14ac:dyDescent="0.2">
      <c r="A7" s="290" t="s">
        <v>294</v>
      </c>
      <c r="B7" s="307">
        <v>539.98</v>
      </c>
      <c r="C7" s="307">
        <v>567.16</v>
      </c>
      <c r="D7" s="306">
        <v>569.54999999999995</v>
      </c>
    </row>
    <row r="8" spans="1:4" ht="15" customHeight="1" x14ac:dyDescent="0.2">
      <c r="A8" s="291" t="s">
        <v>295</v>
      </c>
      <c r="B8" s="305">
        <v>3860.15</v>
      </c>
      <c r="C8" s="305">
        <v>3500.78</v>
      </c>
      <c r="D8" s="304">
        <v>3793.45</v>
      </c>
    </row>
    <row r="9" spans="1:4" ht="15" customHeight="1" x14ac:dyDescent="0.2">
      <c r="A9" s="301" t="s">
        <v>296</v>
      </c>
      <c r="B9" s="307">
        <v>646.77</v>
      </c>
      <c r="C9" s="307">
        <v>558.85</v>
      </c>
      <c r="D9" s="306">
        <v>534.58000000000004</v>
      </c>
    </row>
    <row r="10" spans="1:4" ht="15" customHeight="1" x14ac:dyDescent="0.2">
      <c r="A10" s="291" t="s">
        <v>297</v>
      </c>
      <c r="B10" s="305">
        <v>550.72</v>
      </c>
      <c r="C10" s="305">
        <v>456.34</v>
      </c>
      <c r="D10" s="304">
        <v>420.97</v>
      </c>
    </row>
    <row r="11" spans="1:4" ht="15" customHeight="1" x14ac:dyDescent="0.2">
      <c r="A11" s="290" t="s">
        <v>298</v>
      </c>
      <c r="B11" s="307">
        <v>1300.1600000000001</v>
      </c>
      <c r="C11" s="307">
        <v>1591.97</v>
      </c>
      <c r="D11" s="306">
        <v>1562.2</v>
      </c>
    </row>
    <row r="12" spans="1:4" ht="15" customHeight="1" x14ac:dyDescent="0.2">
      <c r="A12" s="288" t="s">
        <v>299</v>
      </c>
      <c r="B12" s="305">
        <v>406.7</v>
      </c>
      <c r="C12" s="305">
        <v>351.3</v>
      </c>
      <c r="D12" s="304">
        <v>380.15</v>
      </c>
    </row>
    <row r="13" spans="1:4" ht="15" customHeight="1" x14ac:dyDescent="0.2">
      <c r="A13" s="290" t="s">
        <v>300</v>
      </c>
      <c r="B13" s="307">
        <v>710.08</v>
      </c>
      <c r="C13" s="307">
        <v>720.5</v>
      </c>
      <c r="D13" s="306">
        <v>664.45</v>
      </c>
    </row>
    <row r="14" spans="1:4" ht="15" customHeight="1" x14ac:dyDescent="0.2">
      <c r="A14" s="288" t="s">
        <v>241</v>
      </c>
      <c r="B14" s="305">
        <v>203.08</v>
      </c>
      <c r="C14" s="305">
        <v>184.38</v>
      </c>
      <c r="D14" s="304">
        <v>193.1</v>
      </c>
    </row>
    <row r="15" spans="1:4" ht="15" customHeight="1" x14ac:dyDescent="0.2">
      <c r="A15" s="290" t="s">
        <v>90</v>
      </c>
      <c r="B15" s="307">
        <v>1202.26</v>
      </c>
      <c r="C15" s="307">
        <v>1195.24</v>
      </c>
      <c r="D15" s="306">
        <v>1183.03</v>
      </c>
    </row>
    <row r="16" spans="1:4" ht="15" customHeight="1" x14ac:dyDescent="0.2">
      <c r="A16" s="288" t="s">
        <v>312</v>
      </c>
      <c r="B16" s="305">
        <v>1020.63</v>
      </c>
      <c r="C16" s="305">
        <v>921.05</v>
      </c>
      <c r="D16" s="304">
        <v>920.47</v>
      </c>
    </row>
    <row r="17" spans="1:4" x14ac:dyDescent="0.2">
      <c r="A17" s="303" t="s">
        <v>328</v>
      </c>
      <c r="B17" s="296"/>
      <c r="C17" s="296"/>
      <c r="D17" s="296"/>
    </row>
    <row r="18" spans="1:4" ht="12.75" customHeight="1" x14ac:dyDescent="0.2">
      <c r="A18" s="286" t="s">
        <v>537</v>
      </c>
      <c r="B18" s="296"/>
      <c r="C18" s="296"/>
      <c r="D18" s="29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A1:K21"/>
  <sheetViews>
    <sheetView workbookViewId="0"/>
  </sheetViews>
  <sheetFormatPr baseColWidth="10" defaultColWidth="11.42578125" defaultRowHeight="12.75" x14ac:dyDescent="0.2"/>
  <cols>
    <col min="1" max="1" width="44.85546875" style="285" customWidth="1"/>
    <col min="2" max="16384" width="11.42578125" style="285"/>
  </cols>
  <sheetData>
    <row r="1" spans="1:11" ht="15.75" customHeight="1" x14ac:dyDescent="0.2">
      <c r="A1" s="297" t="s">
        <v>633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</row>
    <row r="3" spans="1:11" ht="33.75" customHeight="1" x14ac:dyDescent="0.2">
      <c r="A3" s="295" t="s">
        <v>83</v>
      </c>
      <c r="B3" s="294" t="s">
        <v>165</v>
      </c>
      <c r="C3" s="294" t="s">
        <v>100</v>
      </c>
      <c r="D3" s="293" t="s">
        <v>84</v>
      </c>
      <c r="E3" s="296"/>
      <c r="F3" s="296"/>
      <c r="G3" s="296"/>
      <c r="H3" s="296"/>
      <c r="I3" s="296"/>
      <c r="J3" s="296"/>
      <c r="K3" s="296"/>
    </row>
    <row r="4" spans="1:11" ht="15" customHeight="1" x14ac:dyDescent="0.2">
      <c r="A4" s="292" t="s">
        <v>0</v>
      </c>
      <c r="B4" s="304">
        <v>18368.84</v>
      </c>
      <c r="C4" s="304">
        <v>17634.86</v>
      </c>
      <c r="D4" s="304">
        <v>18006.12</v>
      </c>
      <c r="E4" s="296"/>
      <c r="F4" s="367"/>
      <c r="G4" s="367"/>
      <c r="H4" s="367"/>
      <c r="I4" s="367"/>
      <c r="J4" s="367"/>
      <c r="K4" s="367"/>
    </row>
    <row r="5" spans="1:11" ht="15" customHeight="1" x14ac:dyDescent="0.2">
      <c r="A5" s="290" t="s">
        <v>292</v>
      </c>
      <c r="B5" s="306">
        <v>2601.5300000000002</v>
      </c>
      <c r="C5" s="306">
        <v>2483.31</v>
      </c>
      <c r="D5" s="306">
        <v>2551.8200000000002</v>
      </c>
      <c r="E5" s="296"/>
      <c r="F5" s="368"/>
      <c r="G5" s="368"/>
      <c r="H5" s="368"/>
      <c r="I5" s="368"/>
      <c r="J5" s="368"/>
      <c r="K5" s="368"/>
    </row>
    <row r="6" spans="1:11" ht="15" customHeight="1" x14ac:dyDescent="0.2">
      <c r="A6" s="288" t="s">
        <v>293</v>
      </c>
      <c r="B6" s="304">
        <v>282.75</v>
      </c>
      <c r="C6" s="304">
        <v>303.04000000000002</v>
      </c>
      <c r="D6" s="304">
        <v>307.39</v>
      </c>
      <c r="E6" s="296"/>
      <c r="F6" s="368"/>
      <c r="G6" s="368"/>
      <c r="H6" s="368"/>
      <c r="I6" s="368"/>
      <c r="J6" s="368"/>
      <c r="K6" s="368"/>
    </row>
    <row r="7" spans="1:11" ht="15" customHeight="1" x14ac:dyDescent="0.2">
      <c r="A7" s="290" t="s">
        <v>294</v>
      </c>
      <c r="B7" s="306">
        <v>800.86</v>
      </c>
      <c r="C7" s="306">
        <v>838.16</v>
      </c>
      <c r="D7" s="306">
        <v>843.95</v>
      </c>
      <c r="E7" s="296"/>
      <c r="F7" s="368"/>
      <c r="G7" s="368"/>
      <c r="H7" s="368"/>
      <c r="I7" s="368"/>
      <c r="J7" s="368"/>
      <c r="K7" s="368"/>
    </row>
    <row r="8" spans="1:11" ht="15" customHeight="1" x14ac:dyDescent="0.2">
      <c r="A8" s="291" t="s">
        <v>295</v>
      </c>
      <c r="B8" s="304">
        <v>5725.06</v>
      </c>
      <c r="C8" s="304">
        <v>5173.5200000000004</v>
      </c>
      <c r="D8" s="304">
        <v>5621.14</v>
      </c>
      <c r="E8" s="296"/>
      <c r="F8" s="368"/>
      <c r="G8" s="368"/>
      <c r="H8" s="368"/>
      <c r="I8" s="368"/>
      <c r="J8" s="368"/>
      <c r="K8" s="368"/>
    </row>
    <row r="9" spans="1:11" ht="15" customHeight="1" x14ac:dyDescent="0.2">
      <c r="A9" s="301" t="s">
        <v>296</v>
      </c>
      <c r="B9" s="306">
        <v>959.23</v>
      </c>
      <c r="C9" s="306">
        <v>825.89</v>
      </c>
      <c r="D9" s="306">
        <v>792.14</v>
      </c>
      <c r="E9" s="296"/>
      <c r="F9" s="368"/>
      <c r="G9" s="368"/>
      <c r="H9" s="368"/>
      <c r="I9" s="368"/>
      <c r="J9" s="368"/>
      <c r="K9" s="368"/>
    </row>
    <row r="10" spans="1:11" ht="15" customHeight="1" x14ac:dyDescent="0.2">
      <c r="A10" s="291" t="s">
        <v>297</v>
      </c>
      <c r="B10" s="304">
        <v>816.79</v>
      </c>
      <c r="C10" s="304">
        <v>674.39</v>
      </c>
      <c r="D10" s="304">
        <v>623.79</v>
      </c>
      <c r="E10" s="296"/>
      <c r="F10" s="368"/>
      <c r="G10" s="368"/>
      <c r="H10" s="368"/>
      <c r="I10" s="368"/>
      <c r="J10" s="368"/>
      <c r="K10" s="368"/>
    </row>
    <row r="11" spans="1:11" ht="15" customHeight="1" x14ac:dyDescent="0.2">
      <c r="A11" s="290" t="s">
        <v>298</v>
      </c>
      <c r="B11" s="306">
        <v>1928.29</v>
      </c>
      <c r="C11" s="306">
        <v>2352.64</v>
      </c>
      <c r="D11" s="306">
        <v>2314.88</v>
      </c>
      <c r="E11" s="296"/>
      <c r="F11" s="368"/>
      <c r="G11" s="368"/>
      <c r="H11" s="368"/>
      <c r="I11" s="368"/>
      <c r="J11" s="368"/>
      <c r="K11" s="368"/>
    </row>
    <row r="12" spans="1:11" ht="15" customHeight="1" x14ac:dyDescent="0.2">
      <c r="A12" s="288" t="s">
        <v>299</v>
      </c>
      <c r="B12" s="304">
        <v>603.19000000000005</v>
      </c>
      <c r="C12" s="304">
        <v>519.16</v>
      </c>
      <c r="D12" s="304">
        <v>563.29999999999995</v>
      </c>
      <c r="E12" s="296"/>
      <c r="F12" s="368"/>
      <c r="G12" s="368"/>
      <c r="H12" s="368"/>
      <c r="I12" s="368"/>
      <c r="J12" s="368"/>
      <c r="K12" s="368"/>
    </row>
    <row r="13" spans="1:11" ht="15" customHeight="1" x14ac:dyDescent="0.2">
      <c r="A13" s="290" t="s">
        <v>300</v>
      </c>
      <c r="B13" s="306">
        <v>1053.1300000000001</v>
      </c>
      <c r="C13" s="306">
        <v>1064.77</v>
      </c>
      <c r="D13" s="306">
        <v>984.58</v>
      </c>
      <c r="E13" s="296"/>
      <c r="F13" s="368"/>
      <c r="G13" s="368"/>
      <c r="H13" s="368"/>
      <c r="I13" s="368"/>
      <c r="J13" s="368"/>
      <c r="K13" s="368"/>
    </row>
    <row r="14" spans="1:11" ht="15" customHeight="1" x14ac:dyDescent="0.2">
      <c r="A14" s="291" t="s">
        <v>241</v>
      </c>
      <c r="B14" s="304">
        <v>301.2</v>
      </c>
      <c r="C14" s="304">
        <v>272.49</v>
      </c>
      <c r="D14" s="304">
        <v>286.14</v>
      </c>
      <c r="E14" s="296"/>
      <c r="F14" s="368"/>
      <c r="G14" s="368"/>
      <c r="H14" s="368"/>
      <c r="I14" s="368"/>
      <c r="J14" s="368"/>
      <c r="K14" s="368"/>
    </row>
    <row r="15" spans="1:11" ht="15" customHeight="1" x14ac:dyDescent="0.2">
      <c r="A15" s="301" t="s">
        <v>90</v>
      </c>
      <c r="B15" s="306">
        <v>1783.09</v>
      </c>
      <c r="C15" s="306">
        <v>1766.36</v>
      </c>
      <c r="D15" s="306">
        <v>1753.02</v>
      </c>
      <c r="E15" s="296"/>
      <c r="F15" s="368"/>
      <c r="G15" s="368"/>
      <c r="H15" s="368"/>
      <c r="I15" s="368"/>
      <c r="J15" s="368"/>
      <c r="K15" s="368"/>
    </row>
    <row r="16" spans="1:11" ht="15" customHeight="1" x14ac:dyDescent="0.2">
      <c r="A16" s="291" t="s">
        <v>312</v>
      </c>
      <c r="B16" s="304">
        <v>1513.72</v>
      </c>
      <c r="C16" s="304">
        <v>1361.15</v>
      </c>
      <c r="D16" s="304">
        <v>1363.96</v>
      </c>
      <c r="E16" s="296"/>
      <c r="F16" s="368"/>
      <c r="G16" s="368"/>
      <c r="H16" s="368"/>
      <c r="I16" s="368"/>
      <c r="J16" s="368"/>
      <c r="K16" s="368"/>
    </row>
    <row r="17" spans="1:11" ht="12.75" customHeight="1" x14ac:dyDescent="0.2">
      <c r="A17" s="303" t="s">
        <v>328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</row>
    <row r="18" spans="1:11" ht="12.75" customHeight="1" x14ac:dyDescent="0.2">
      <c r="A18" s="286" t="s">
        <v>537</v>
      </c>
      <c r="B18" s="296"/>
      <c r="C18" s="296"/>
      <c r="D18" s="296"/>
      <c r="E18" s="296"/>
      <c r="F18" s="296"/>
      <c r="G18" s="296"/>
      <c r="H18" s="296"/>
      <c r="I18" s="296"/>
      <c r="J18" s="296"/>
      <c r="K18" s="296"/>
    </row>
    <row r="19" spans="1:11" x14ac:dyDescent="0.2">
      <c r="A19" s="296"/>
      <c r="B19" s="296"/>
      <c r="C19" s="296"/>
      <c r="D19" s="296"/>
      <c r="E19" s="296"/>
      <c r="F19" s="296"/>
      <c r="G19" s="296"/>
      <c r="H19" s="296"/>
      <c r="I19" s="296"/>
      <c r="J19" s="296"/>
      <c r="K19" s="296"/>
    </row>
    <row r="20" spans="1:11" x14ac:dyDescent="0.2">
      <c r="A20" s="286"/>
      <c r="B20" s="296"/>
      <c r="C20" s="296"/>
      <c r="D20" s="296"/>
      <c r="E20" s="296"/>
      <c r="F20" s="296"/>
      <c r="G20" s="296"/>
      <c r="H20" s="296"/>
      <c r="I20" s="296"/>
      <c r="J20" s="296"/>
      <c r="K20" s="296"/>
    </row>
    <row r="21" spans="1:11" x14ac:dyDescent="0.2">
      <c r="A21" s="286"/>
      <c r="B21" s="296"/>
      <c r="C21" s="296"/>
      <c r="D21" s="296"/>
      <c r="E21" s="296"/>
      <c r="F21" s="296"/>
      <c r="G21" s="296"/>
      <c r="H21" s="296"/>
      <c r="I21" s="296"/>
      <c r="J21" s="296"/>
      <c r="K21" s="29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361</v>
      </c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E15"/>
  <sheetViews>
    <sheetView zoomScaleNormal="100" workbookViewId="0"/>
  </sheetViews>
  <sheetFormatPr baseColWidth="10" defaultColWidth="11.42578125" defaultRowHeight="12.75" x14ac:dyDescent="0.2"/>
  <cols>
    <col min="1" max="1" width="21.28515625" style="2" customWidth="1"/>
    <col min="2" max="5" width="11.28515625" style="2" customWidth="1"/>
    <col min="6" max="16384" width="11.42578125" style="2"/>
  </cols>
  <sheetData>
    <row r="1" spans="1:5" ht="15.75" customHeight="1" x14ac:dyDescent="0.2">
      <c r="A1" s="24" t="s">
        <v>605</v>
      </c>
      <c r="B1" s="11"/>
      <c r="C1" s="11"/>
      <c r="D1" s="11"/>
      <c r="E1" s="11"/>
    </row>
    <row r="2" spans="1:5" ht="14.45" customHeight="1" x14ac:dyDescent="0.2">
      <c r="A2" s="11"/>
      <c r="B2" s="11"/>
      <c r="C2" s="11"/>
      <c r="D2" s="11"/>
      <c r="E2" s="11"/>
    </row>
    <row r="3" spans="1:5" ht="31.15" customHeight="1" x14ac:dyDescent="0.2">
      <c r="A3" s="25" t="s">
        <v>83</v>
      </c>
      <c r="B3" s="324" t="s">
        <v>0</v>
      </c>
      <c r="C3" s="325" t="s">
        <v>319</v>
      </c>
      <c r="D3" s="324" t="s">
        <v>320</v>
      </c>
      <c r="E3" s="324" t="s">
        <v>321</v>
      </c>
    </row>
    <row r="4" spans="1:5" ht="14.45" customHeight="1" x14ac:dyDescent="0.2">
      <c r="A4" s="105">
        <v>2019</v>
      </c>
      <c r="B4" s="186"/>
      <c r="C4" s="186"/>
      <c r="D4" s="186"/>
      <c r="E4" s="186"/>
    </row>
    <row r="5" spans="1:5" ht="14.45" customHeight="1" x14ac:dyDescent="0.2">
      <c r="A5" s="103" t="s">
        <v>165</v>
      </c>
      <c r="B5" s="183">
        <v>15747</v>
      </c>
      <c r="C5" s="183">
        <v>16800</v>
      </c>
      <c r="D5" s="183">
        <v>14793</v>
      </c>
      <c r="E5" s="183">
        <v>13172</v>
      </c>
    </row>
    <row r="6" spans="1:5" ht="14.45" customHeight="1" x14ac:dyDescent="0.2">
      <c r="A6" s="104" t="s">
        <v>318</v>
      </c>
      <c r="B6" s="184">
        <v>16236</v>
      </c>
      <c r="C6" s="184">
        <v>16712</v>
      </c>
      <c r="D6" s="184">
        <v>15780</v>
      </c>
      <c r="E6" s="184">
        <v>14656</v>
      </c>
    </row>
    <row r="7" spans="1:5" ht="14.45" customHeight="1" x14ac:dyDescent="0.2">
      <c r="A7" s="103" t="s">
        <v>100</v>
      </c>
      <c r="B7" s="183">
        <v>15582</v>
      </c>
      <c r="C7" s="183">
        <v>15942</v>
      </c>
      <c r="D7" s="183">
        <v>15233</v>
      </c>
      <c r="E7" s="183">
        <v>14274</v>
      </c>
    </row>
    <row r="8" spans="1:5" ht="14.45" customHeight="1" x14ac:dyDescent="0.2">
      <c r="A8" s="104" t="s">
        <v>84</v>
      </c>
      <c r="B8" s="184">
        <v>17287</v>
      </c>
      <c r="C8" s="184">
        <v>17449</v>
      </c>
      <c r="D8" s="184">
        <v>17131</v>
      </c>
      <c r="E8" s="184">
        <v>16094</v>
      </c>
    </row>
    <row r="9" spans="1:5" ht="14.45" customHeight="1" x14ac:dyDescent="0.2">
      <c r="A9" s="191">
        <v>2020</v>
      </c>
      <c r="B9" s="248"/>
      <c r="C9" s="248"/>
      <c r="D9" s="248"/>
      <c r="E9" s="248"/>
    </row>
    <row r="10" spans="1:5" ht="14.45" customHeight="1" x14ac:dyDescent="0.2">
      <c r="A10" s="104" t="s">
        <v>165</v>
      </c>
      <c r="B10" s="184">
        <v>17500</v>
      </c>
      <c r="C10" s="184">
        <v>18578</v>
      </c>
      <c r="D10" s="184">
        <v>16525</v>
      </c>
      <c r="E10" s="184">
        <v>14814</v>
      </c>
    </row>
    <row r="11" spans="1:5" ht="14.45" customHeight="1" x14ac:dyDescent="0.2">
      <c r="A11" s="103" t="s">
        <v>318</v>
      </c>
      <c r="B11" s="183">
        <v>17389</v>
      </c>
      <c r="C11" s="183">
        <v>18045</v>
      </c>
      <c r="D11" s="183">
        <v>16760</v>
      </c>
      <c r="E11" s="183">
        <v>15263</v>
      </c>
    </row>
    <row r="12" spans="1:5" ht="14.45" customHeight="1" x14ac:dyDescent="0.2">
      <c r="A12" s="104" t="s">
        <v>100</v>
      </c>
      <c r="B12" s="184">
        <v>16518</v>
      </c>
      <c r="C12" s="184">
        <v>17097</v>
      </c>
      <c r="D12" s="184">
        <v>15957</v>
      </c>
      <c r="E12" s="184">
        <v>14683</v>
      </c>
    </row>
    <row r="13" spans="1:5" ht="14.45" customHeight="1" x14ac:dyDescent="0.2">
      <c r="A13" s="103" t="s">
        <v>84</v>
      </c>
      <c r="B13" s="183">
        <v>18116</v>
      </c>
      <c r="C13" s="183">
        <v>18339</v>
      </c>
      <c r="D13" s="183">
        <v>17900</v>
      </c>
      <c r="E13" s="183">
        <v>16340</v>
      </c>
    </row>
    <row r="14" spans="1:5" x14ac:dyDescent="0.2">
      <c r="A14" s="37" t="s">
        <v>538</v>
      </c>
      <c r="B14" s="11"/>
      <c r="C14" s="11"/>
      <c r="D14" s="11"/>
      <c r="E14" s="11"/>
    </row>
    <row r="15" spans="1:5" x14ac:dyDescent="0.2">
      <c r="A15" s="37" t="s">
        <v>539</v>
      </c>
      <c r="B15" s="11"/>
      <c r="C15" s="11"/>
      <c r="D15" s="11"/>
      <c r="E15" s="11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E14"/>
  <sheetViews>
    <sheetView workbookViewId="0"/>
  </sheetViews>
  <sheetFormatPr baseColWidth="10" defaultColWidth="11.42578125" defaultRowHeight="12.75" x14ac:dyDescent="0.2"/>
  <cols>
    <col min="1" max="1" width="23" style="2" customWidth="1"/>
    <col min="2" max="5" width="10.7109375" style="2" customWidth="1"/>
    <col min="6" max="16384" width="11.42578125" style="2"/>
  </cols>
  <sheetData>
    <row r="1" spans="1:5" ht="15.75" customHeight="1" x14ac:dyDescent="0.2">
      <c r="A1" s="24" t="s">
        <v>606</v>
      </c>
      <c r="B1" s="11"/>
      <c r="C1" s="11"/>
      <c r="D1" s="11"/>
      <c r="E1" s="11"/>
    </row>
    <row r="2" spans="1:5" ht="14.45" customHeight="1" x14ac:dyDescent="0.2">
      <c r="A2" s="11"/>
      <c r="B2" s="11"/>
      <c r="C2" s="11"/>
      <c r="D2" s="11"/>
      <c r="E2" s="11"/>
    </row>
    <row r="3" spans="1:5" ht="30.6" customHeight="1" x14ac:dyDescent="0.2">
      <c r="A3" s="25" t="s">
        <v>83</v>
      </c>
      <c r="B3" s="324" t="s">
        <v>0</v>
      </c>
      <c r="C3" s="325" t="s">
        <v>319</v>
      </c>
      <c r="D3" s="324" t="s">
        <v>320</v>
      </c>
      <c r="E3" s="324" t="s">
        <v>321</v>
      </c>
    </row>
    <row r="4" spans="1:5" ht="15" customHeight="1" x14ac:dyDescent="0.2">
      <c r="A4" s="105">
        <v>2019</v>
      </c>
      <c r="B4" s="186"/>
      <c r="C4" s="186"/>
      <c r="D4" s="186"/>
      <c r="E4" s="186"/>
    </row>
    <row r="5" spans="1:5" ht="15" customHeight="1" x14ac:dyDescent="0.2">
      <c r="A5" s="103" t="s">
        <v>165</v>
      </c>
      <c r="B5" s="157">
        <v>0.11700000000000001</v>
      </c>
      <c r="C5" s="270">
        <v>0.10199999999999999</v>
      </c>
      <c r="D5" s="270">
        <v>0.13</v>
      </c>
      <c r="E5" s="270">
        <v>0.154</v>
      </c>
    </row>
    <row r="6" spans="1:5" ht="15" customHeight="1" x14ac:dyDescent="0.2">
      <c r="A6" s="104" t="s">
        <v>318</v>
      </c>
      <c r="B6" s="156">
        <v>0.111</v>
      </c>
      <c r="C6" s="271">
        <v>9.9000000000000005E-2</v>
      </c>
      <c r="D6" s="271">
        <v>0.122</v>
      </c>
      <c r="E6" s="271">
        <v>0.13800000000000001</v>
      </c>
    </row>
    <row r="7" spans="1:5" ht="15" customHeight="1" x14ac:dyDescent="0.2">
      <c r="A7" s="103" t="s">
        <v>100</v>
      </c>
      <c r="B7" s="157">
        <v>0.11899999999999999</v>
      </c>
      <c r="C7" s="157">
        <v>0.107</v>
      </c>
      <c r="D7" s="157">
        <v>0.13</v>
      </c>
      <c r="E7" s="157">
        <v>0.14199999999999999</v>
      </c>
    </row>
    <row r="8" spans="1:5" ht="15" customHeight="1" x14ac:dyDescent="0.2">
      <c r="A8" s="104" t="s">
        <v>84</v>
      </c>
      <c r="B8" s="156">
        <v>0.124</v>
      </c>
      <c r="C8" s="156">
        <v>0.12</v>
      </c>
      <c r="D8" s="156">
        <v>0.127</v>
      </c>
      <c r="E8" s="271">
        <v>0.154</v>
      </c>
    </row>
    <row r="9" spans="1:5" ht="15" customHeight="1" x14ac:dyDescent="0.2">
      <c r="A9" s="191">
        <v>2020</v>
      </c>
      <c r="B9" s="248"/>
      <c r="C9" s="248"/>
      <c r="D9" s="248"/>
      <c r="E9" s="248"/>
    </row>
    <row r="10" spans="1:5" ht="15" customHeight="1" x14ac:dyDescent="0.2">
      <c r="A10" s="104" t="s">
        <v>165</v>
      </c>
      <c r="B10" s="156">
        <v>0.19900000000000001</v>
      </c>
      <c r="C10" s="156">
        <v>0.182</v>
      </c>
      <c r="D10" s="156">
        <v>0.214</v>
      </c>
      <c r="E10" s="156">
        <v>0.23599999999999999</v>
      </c>
    </row>
    <row r="11" spans="1:5" ht="15" customHeight="1" x14ac:dyDescent="0.2">
      <c r="A11" s="103" t="s">
        <v>318</v>
      </c>
      <c r="B11" s="157">
        <v>0.182</v>
      </c>
      <c r="C11" s="157">
        <v>0.16700000000000001</v>
      </c>
      <c r="D11" s="157">
        <v>0.19700000000000001</v>
      </c>
      <c r="E11" s="157">
        <v>0.21199999999999999</v>
      </c>
    </row>
    <row r="12" spans="1:5" ht="15" customHeight="1" x14ac:dyDescent="0.2">
      <c r="A12" s="104" t="s">
        <v>100</v>
      </c>
      <c r="B12" s="156">
        <v>0.2</v>
      </c>
      <c r="C12" s="156">
        <v>0.185</v>
      </c>
      <c r="D12" s="156">
        <v>0.215</v>
      </c>
      <c r="E12" s="156">
        <v>0.23400000000000001</v>
      </c>
    </row>
    <row r="13" spans="1:5" ht="15" customHeight="1" x14ac:dyDescent="0.2">
      <c r="A13" s="103" t="s">
        <v>84</v>
      </c>
      <c r="B13" s="157">
        <v>0.16700000000000001</v>
      </c>
      <c r="C13" s="157">
        <v>0.16600000000000001</v>
      </c>
      <c r="D13" s="157">
        <v>0.16900000000000001</v>
      </c>
      <c r="E13" s="157">
        <v>0.187</v>
      </c>
    </row>
    <row r="14" spans="1:5" x14ac:dyDescent="0.2">
      <c r="A14" s="37" t="s">
        <v>539</v>
      </c>
      <c r="B14" s="11"/>
      <c r="C14" s="11"/>
      <c r="D14" s="11"/>
      <c r="E14" s="11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pageSetUpPr fitToPage="1"/>
  </sheetPr>
  <dimension ref="A1:E14"/>
  <sheetViews>
    <sheetView workbookViewId="0"/>
  </sheetViews>
  <sheetFormatPr baseColWidth="10" defaultColWidth="11.42578125" defaultRowHeight="12.75" x14ac:dyDescent="0.2"/>
  <cols>
    <col min="1" max="1" width="20.7109375" style="2" customWidth="1"/>
    <col min="2" max="5" width="11.42578125" style="2" customWidth="1"/>
    <col min="6" max="16384" width="11.42578125" style="2"/>
  </cols>
  <sheetData>
    <row r="1" spans="1:5" ht="15.75" customHeight="1" x14ac:dyDescent="0.2">
      <c r="A1" s="24" t="s">
        <v>607</v>
      </c>
      <c r="B1" s="11"/>
      <c r="C1" s="11"/>
      <c r="D1" s="11"/>
      <c r="E1" s="11"/>
    </row>
    <row r="2" spans="1:5" ht="14.45" customHeight="1" x14ac:dyDescent="0.2">
      <c r="A2" s="11"/>
      <c r="B2" s="11"/>
      <c r="C2" s="11"/>
      <c r="D2" s="11"/>
      <c r="E2" s="11"/>
    </row>
    <row r="3" spans="1:5" ht="29.45" customHeight="1" x14ac:dyDescent="0.2">
      <c r="A3" s="25" t="s">
        <v>83</v>
      </c>
      <c r="B3" s="324" t="s">
        <v>0</v>
      </c>
      <c r="C3" s="325" t="s">
        <v>319</v>
      </c>
      <c r="D3" s="324" t="s">
        <v>320</v>
      </c>
      <c r="E3" s="324" t="s">
        <v>321</v>
      </c>
    </row>
    <row r="4" spans="1:5" ht="15" customHeight="1" x14ac:dyDescent="0.2">
      <c r="A4" s="105">
        <v>2019</v>
      </c>
      <c r="B4" s="156"/>
      <c r="C4" s="156"/>
      <c r="D4" s="156"/>
      <c r="E4" s="156"/>
    </row>
    <row r="5" spans="1:5" ht="15" customHeight="1" x14ac:dyDescent="0.2">
      <c r="A5" s="103" t="s">
        <v>165</v>
      </c>
      <c r="B5" s="157">
        <v>4.7E-2</v>
      </c>
      <c r="C5" s="270">
        <v>3.4000000000000002E-2</v>
      </c>
      <c r="D5" s="270">
        <v>5.8999999999999997E-2</v>
      </c>
      <c r="E5" s="270">
        <v>8.3000000000000004E-2</v>
      </c>
    </row>
    <row r="6" spans="1:5" ht="15" customHeight="1" x14ac:dyDescent="0.2">
      <c r="A6" s="104" t="s">
        <v>318</v>
      </c>
      <c r="B6" s="156">
        <v>4.2999999999999997E-2</v>
      </c>
      <c r="C6" s="271">
        <v>3.4000000000000002E-2</v>
      </c>
      <c r="D6" s="271">
        <v>5.0999999999999997E-2</v>
      </c>
      <c r="E6" s="271">
        <v>6.5000000000000002E-2</v>
      </c>
    </row>
    <row r="7" spans="1:5" ht="15" customHeight="1" x14ac:dyDescent="0.2">
      <c r="A7" s="103" t="s">
        <v>100</v>
      </c>
      <c r="B7" s="157">
        <v>4.8000000000000001E-2</v>
      </c>
      <c r="C7" s="157">
        <v>4.1000000000000002E-2</v>
      </c>
      <c r="D7" s="157">
        <v>5.5E-2</v>
      </c>
      <c r="E7" s="157">
        <v>7.0000000000000007E-2</v>
      </c>
    </row>
    <row r="8" spans="1:5" ht="15" customHeight="1" x14ac:dyDescent="0.2">
      <c r="A8" s="104" t="s">
        <v>84</v>
      </c>
      <c r="B8" s="156">
        <v>4.7E-2</v>
      </c>
      <c r="C8" s="156">
        <v>4.5999999999999999E-2</v>
      </c>
      <c r="D8" s="156">
        <v>4.8000000000000001E-2</v>
      </c>
      <c r="E8" s="156">
        <v>6.0999999999999999E-2</v>
      </c>
    </row>
    <row r="9" spans="1:5" ht="15" customHeight="1" x14ac:dyDescent="0.2">
      <c r="A9" s="191">
        <v>2020</v>
      </c>
      <c r="B9" s="157"/>
      <c r="C9" s="157"/>
      <c r="D9" s="157"/>
      <c r="E9" s="157"/>
    </row>
    <row r="10" spans="1:5" ht="15" customHeight="1" x14ac:dyDescent="0.2">
      <c r="A10" s="104" t="s">
        <v>165</v>
      </c>
      <c r="B10" s="156">
        <v>0.122</v>
      </c>
      <c r="C10" s="156">
        <v>9.7000000000000003E-2</v>
      </c>
      <c r="D10" s="156">
        <v>0.14399999999999999</v>
      </c>
      <c r="E10" s="156">
        <v>0.17599999999999999</v>
      </c>
    </row>
    <row r="11" spans="1:5" ht="15" customHeight="1" x14ac:dyDescent="0.2">
      <c r="A11" s="103" t="s">
        <v>318</v>
      </c>
      <c r="B11" s="157">
        <v>0.10199999999999999</v>
      </c>
      <c r="C11" s="157">
        <v>8.6999999999999994E-2</v>
      </c>
      <c r="D11" s="157">
        <v>0.11700000000000001</v>
      </c>
      <c r="E11" s="157">
        <v>0.14299999999999999</v>
      </c>
    </row>
    <row r="12" spans="1:5" ht="15" customHeight="1" x14ac:dyDescent="0.2">
      <c r="A12" s="104" t="s">
        <v>100</v>
      </c>
      <c r="B12" s="156">
        <v>0.115</v>
      </c>
      <c r="C12" s="156">
        <v>0.1</v>
      </c>
      <c r="D12" s="156">
        <v>0.129</v>
      </c>
      <c r="E12" s="156">
        <v>0.16300000000000001</v>
      </c>
    </row>
    <row r="13" spans="1:5" ht="15" customHeight="1" x14ac:dyDescent="0.2">
      <c r="A13" s="103" t="s">
        <v>84</v>
      </c>
      <c r="B13" s="157">
        <v>7.0000000000000007E-2</v>
      </c>
      <c r="C13" s="157">
        <v>6.9000000000000006E-2</v>
      </c>
      <c r="D13" s="157">
        <v>7.0000000000000007E-2</v>
      </c>
      <c r="E13" s="157">
        <v>9.0999999999999998E-2</v>
      </c>
    </row>
    <row r="14" spans="1:5" x14ac:dyDescent="0.2">
      <c r="A14" s="37" t="s">
        <v>539</v>
      </c>
      <c r="B14" s="157"/>
      <c r="C14" s="157"/>
      <c r="D14" s="157"/>
      <c r="E14" s="157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pageSetUpPr fitToPage="1"/>
  </sheetPr>
  <dimension ref="A1:G17"/>
  <sheetViews>
    <sheetView workbookViewId="0"/>
  </sheetViews>
  <sheetFormatPr baseColWidth="10" defaultColWidth="11.42578125" defaultRowHeight="12.75" x14ac:dyDescent="0.2"/>
  <cols>
    <col min="1" max="1" width="23.7109375" style="2" customWidth="1"/>
    <col min="2" max="5" width="11.7109375" style="2" customWidth="1"/>
    <col min="6" max="16384" width="11.42578125" style="2"/>
  </cols>
  <sheetData>
    <row r="1" spans="1:7" ht="15.75" customHeight="1" x14ac:dyDescent="0.2">
      <c r="A1" s="24" t="s">
        <v>608</v>
      </c>
      <c r="B1" s="11"/>
      <c r="C1" s="11"/>
      <c r="D1" s="11"/>
      <c r="E1" s="11"/>
      <c r="F1" s="11"/>
      <c r="G1" s="11"/>
    </row>
    <row r="2" spans="1:7" ht="14.45" customHeight="1" x14ac:dyDescent="0.2">
      <c r="A2" s="11"/>
      <c r="B2" s="11"/>
      <c r="C2" s="11"/>
      <c r="D2" s="11"/>
      <c r="E2" s="11"/>
      <c r="F2" s="11"/>
      <c r="G2" s="11"/>
    </row>
    <row r="3" spans="1:7" ht="31.15" customHeight="1" x14ac:dyDescent="0.2">
      <c r="A3" s="25" t="s">
        <v>83</v>
      </c>
      <c r="B3" s="324" t="s">
        <v>0</v>
      </c>
      <c r="C3" s="325" t="s">
        <v>319</v>
      </c>
      <c r="D3" s="324" t="s">
        <v>320</v>
      </c>
      <c r="E3" s="324" t="s">
        <v>321</v>
      </c>
      <c r="F3" s="11"/>
      <c r="G3" s="11"/>
    </row>
    <row r="4" spans="1:7" ht="15" customHeight="1" x14ac:dyDescent="0.2">
      <c r="A4" s="105">
        <v>2019</v>
      </c>
      <c r="B4" s="186"/>
      <c r="C4" s="186"/>
      <c r="D4" s="186"/>
      <c r="E4" s="186"/>
      <c r="F4" s="11"/>
      <c r="G4" s="11"/>
    </row>
    <row r="5" spans="1:7" ht="15" customHeight="1" x14ac:dyDescent="0.2">
      <c r="A5" s="103" t="s">
        <v>322</v>
      </c>
      <c r="B5" s="157">
        <v>0.22800000000000001</v>
      </c>
      <c r="C5" s="270">
        <v>0.21</v>
      </c>
      <c r="D5" s="270">
        <v>0.245</v>
      </c>
      <c r="E5" s="270">
        <v>0.27900000000000003</v>
      </c>
      <c r="F5" s="369"/>
      <c r="G5" s="369"/>
    </row>
    <row r="6" spans="1:7" ht="15" customHeight="1" x14ac:dyDescent="0.2">
      <c r="A6" s="104" t="s">
        <v>323</v>
      </c>
      <c r="B6" s="156">
        <v>0.186</v>
      </c>
      <c r="C6" s="271">
        <v>0.17699999999999999</v>
      </c>
      <c r="D6" s="271">
        <v>0.19500000000000001</v>
      </c>
      <c r="E6" s="271">
        <v>0.223</v>
      </c>
      <c r="F6" s="369"/>
      <c r="G6" s="369"/>
    </row>
    <row r="7" spans="1:7" ht="15" customHeight="1" x14ac:dyDescent="0.2">
      <c r="A7" s="103" t="s">
        <v>324</v>
      </c>
      <c r="B7" s="157">
        <v>0.20899999999999999</v>
      </c>
      <c r="C7" s="157">
        <v>0.2</v>
      </c>
      <c r="D7" s="157">
        <v>0.218</v>
      </c>
      <c r="E7" s="157">
        <v>0.249</v>
      </c>
      <c r="F7" s="369"/>
      <c r="G7" s="369"/>
    </row>
    <row r="8" spans="1:7" ht="15" customHeight="1" x14ac:dyDescent="0.2">
      <c r="A8" s="104" t="s">
        <v>325</v>
      </c>
      <c r="B8" s="156">
        <v>0.23699999999999999</v>
      </c>
      <c r="C8" s="156" t="s">
        <v>246</v>
      </c>
      <c r="D8" s="156" t="s">
        <v>246</v>
      </c>
      <c r="E8" s="156" t="s">
        <v>246</v>
      </c>
      <c r="F8" s="369"/>
      <c r="G8" s="369"/>
    </row>
    <row r="9" spans="1:7" ht="15" customHeight="1" x14ac:dyDescent="0.2">
      <c r="A9" s="103" t="s">
        <v>326</v>
      </c>
      <c r="B9" s="157">
        <v>0.20699999999999999</v>
      </c>
      <c r="C9" s="157">
        <v>0.20200000000000001</v>
      </c>
      <c r="D9" s="157">
        <v>0.21099999999999999</v>
      </c>
      <c r="E9" s="157">
        <v>0.27100000000000002</v>
      </c>
      <c r="F9" s="369"/>
      <c r="G9" s="369"/>
    </row>
    <row r="10" spans="1:7" ht="15" customHeight="1" x14ac:dyDescent="0.2">
      <c r="A10" s="105">
        <v>2020</v>
      </c>
      <c r="B10" s="186"/>
      <c r="C10" s="186"/>
      <c r="D10" s="186"/>
      <c r="E10" s="186"/>
      <c r="F10" s="11"/>
      <c r="G10" s="11"/>
    </row>
    <row r="11" spans="1:7" ht="15" customHeight="1" x14ac:dyDescent="0.2">
      <c r="A11" s="103" t="s">
        <v>322</v>
      </c>
      <c r="B11" s="157">
        <v>0.21099999999999999</v>
      </c>
      <c r="C11" s="157">
        <v>0.186</v>
      </c>
      <c r="D11" s="157">
        <v>0.23400000000000001</v>
      </c>
      <c r="E11" s="157">
        <v>0.29599999999999999</v>
      </c>
      <c r="F11" s="369"/>
      <c r="G11" s="369"/>
    </row>
    <row r="12" spans="1:7" ht="15" customHeight="1" x14ac:dyDescent="0.2">
      <c r="A12" s="104" t="s">
        <v>323</v>
      </c>
      <c r="B12" s="156">
        <v>0.19600000000000001</v>
      </c>
      <c r="C12" s="156">
        <v>0.182</v>
      </c>
      <c r="D12" s="156">
        <v>0.21</v>
      </c>
      <c r="E12" s="156">
        <v>0.26500000000000001</v>
      </c>
      <c r="F12" s="369"/>
      <c r="G12" s="369"/>
    </row>
    <row r="13" spans="1:7" ht="15" customHeight="1" x14ac:dyDescent="0.2">
      <c r="A13" s="103" t="s">
        <v>324</v>
      </c>
      <c r="B13" s="157">
        <v>0.217</v>
      </c>
      <c r="C13" s="157">
        <v>0.20300000000000001</v>
      </c>
      <c r="D13" s="157">
        <v>0.23100000000000001</v>
      </c>
      <c r="E13" s="157">
        <v>0.28999999999999998</v>
      </c>
      <c r="F13" s="369"/>
      <c r="G13" s="369"/>
    </row>
    <row r="14" spans="1:7" ht="15" customHeight="1" x14ac:dyDescent="0.2">
      <c r="A14" s="104" t="s">
        <v>325</v>
      </c>
      <c r="B14" s="156">
        <v>0.246</v>
      </c>
      <c r="C14" s="156" t="s">
        <v>246</v>
      </c>
      <c r="D14" s="156" t="s">
        <v>246</v>
      </c>
      <c r="E14" s="156" t="s">
        <v>246</v>
      </c>
      <c r="F14" s="369"/>
      <c r="G14" s="369"/>
    </row>
    <row r="15" spans="1:7" ht="15" customHeight="1" x14ac:dyDescent="0.2">
      <c r="A15" s="103" t="s">
        <v>326</v>
      </c>
      <c r="B15" s="157">
        <v>0.21</v>
      </c>
      <c r="C15" s="157">
        <v>0.20200000000000001</v>
      </c>
      <c r="D15" s="157">
        <v>0.217</v>
      </c>
      <c r="E15" s="157">
        <v>0.27600000000000002</v>
      </c>
      <c r="F15" s="369"/>
      <c r="G15" s="369"/>
    </row>
    <row r="16" spans="1:7" x14ac:dyDescent="0.2">
      <c r="A16" s="37" t="s">
        <v>540</v>
      </c>
      <c r="B16" s="11"/>
      <c r="C16" s="11"/>
      <c r="D16" s="11"/>
      <c r="E16" s="11"/>
      <c r="F16" s="11"/>
      <c r="G16" s="11"/>
    </row>
    <row r="17" spans="1:7" x14ac:dyDescent="0.2">
      <c r="A17" s="37" t="s">
        <v>539</v>
      </c>
      <c r="B17" s="11"/>
      <c r="C17" s="11"/>
      <c r="D17" s="11"/>
      <c r="E17" s="11"/>
      <c r="F17" s="11"/>
      <c r="G17" s="11"/>
    </row>
  </sheetData>
  <pageMargins left="0.39370078740157477" right="0.39370078740157477" top="0.59055118110236215" bottom="0.59055118110236215" header="0" footer="0"/>
  <pageSetup paperSize="9" scale="8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"/>
  <sheetViews>
    <sheetView workbookViewId="0"/>
  </sheetViews>
  <sheetFormatPr baseColWidth="10" defaultRowHeight="12.75" x14ac:dyDescent="0.2"/>
  <sheetData/>
  <phoneticPr fontId="4" type="noConversion"/>
  <pageMargins left="0.39370078740157477" right="0.39370078740157477" top="0.59055118110236215" bottom="0.59055118110236215" header="0" footer="0"/>
  <pageSetup paperSize="9" orientation="portrait" r:id="rId1"/>
  <headerFooter alignWithMargins="0">
    <oddHeader>&amp;L&amp;"Times New Roman,Normal"&amp;9Oficina d'Estadística&amp;R&amp;"Times New Roman,Normal"&amp;9Ajuntament de València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pageSetUpPr fitToPage="1"/>
  </sheetPr>
  <dimension ref="A1:E18"/>
  <sheetViews>
    <sheetView workbookViewId="0"/>
  </sheetViews>
  <sheetFormatPr baseColWidth="10" defaultColWidth="11.42578125" defaultRowHeight="12.75" x14ac:dyDescent="0.2"/>
  <cols>
    <col min="1" max="1" width="23.85546875" style="2" customWidth="1"/>
    <col min="2" max="5" width="10.42578125" style="2" customWidth="1"/>
    <col min="6" max="16384" width="11.42578125" style="2"/>
  </cols>
  <sheetData>
    <row r="1" spans="1:5" ht="15.75" customHeight="1" x14ac:dyDescent="0.2">
      <c r="A1" s="24" t="s">
        <v>609</v>
      </c>
      <c r="B1" s="11"/>
      <c r="C1" s="11"/>
      <c r="D1" s="11"/>
      <c r="E1" s="11"/>
    </row>
    <row r="2" spans="1:5" ht="14.45" customHeight="1" x14ac:dyDescent="0.2">
      <c r="A2" s="11"/>
      <c r="B2" s="11"/>
      <c r="C2" s="11"/>
      <c r="D2" s="11"/>
      <c r="E2" s="11"/>
    </row>
    <row r="3" spans="1:5" ht="30" customHeight="1" x14ac:dyDescent="0.2">
      <c r="A3" s="25" t="s">
        <v>83</v>
      </c>
      <c r="B3" s="324" t="s">
        <v>0</v>
      </c>
      <c r="C3" s="325" t="s">
        <v>319</v>
      </c>
      <c r="D3" s="324" t="s">
        <v>320</v>
      </c>
      <c r="E3" s="324" t="s">
        <v>321</v>
      </c>
    </row>
    <row r="4" spans="1:5" ht="15" customHeight="1" x14ac:dyDescent="0.2">
      <c r="A4" s="105">
        <v>2019</v>
      </c>
      <c r="B4" s="186"/>
      <c r="C4" s="186"/>
      <c r="D4" s="186"/>
      <c r="E4" s="186"/>
    </row>
    <row r="5" spans="1:5" ht="15" customHeight="1" x14ac:dyDescent="0.2">
      <c r="A5" s="103" t="s">
        <v>322</v>
      </c>
      <c r="B5" s="157">
        <v>0.249</v>
      </c>
      <c r="C5" s="270">
        <v>0.23400000000000001</v>
      </c>
      <c r="D5" s="270">
        <v>0.26200000000000001</v>
      </c>
      <c r="E5" s="270">
        <v>0.28799999999999998</v>
      </c>
    </row>
    <row r="6" spans="1:5" ht="15" customHeight="1" x14ac:dyDescent="0.2">
      <c r="A6" s="104" t="s">
        <v>323</v>
      </c>
      <c r="B6" s="156">
        <v>0.222</v>
      </c>
      <c r="C6" s="271">
        <v>0.21099999999999999</v>
      </c>
      <c r="D6" s="271">
        <v>0.23200000000000001</v>
      </c>
      <c r="E6" s="271">
        <v>0.24299999999999999</v>
      </c>
    </row>
    <row r="7" spans="1:5" ht="15" customHeight="1" x14ac:dyDescent="0.2">
      <c r="A7" s="103" t="s">
        <v>324</v>
      </c>
      <c r="B7" s="157">
        <v>0.24399999999999999</v>
      </c>
      <c r="C7" s="157">
        <v>0.23200000000000001</v>
      </c>
      <c r="D7" s="157">
        <v>0.25600000000000001</v>
      </c>
      <c r="E7" s="157">
        <v>0.27</v>
      </c>
    </row>
    <row r="8" spans="1:5" ht="15" customHeight="1" x14ac:dyDescent="0.2">
      <c r="A8" s="104" t="s">
        <v>325</v>
      </c>
      <c r="B8" s="156">
        <v>0.27</v>
      </c>
      <c r="C8" s="156" t="s">
        <v>246</v>
      </c>
      <c r="D8" s="156" t="s">
        <v>246</v>
      </c>
      <c r="E8" s="156" t="s">
        <v>246</v>
      </c>
    </row>
    <row r="9" spans="1:5" ht="15" customHeight="1" x14ac:dyDescent="0.2">
      <c r="A9" s="103" t="s">
        <v>326</v>
      </c>
      <c r="B9" s="157">
        <v>0.253</v>
      </c>
      <c r="C9" s="157">
        <v>0.246</v>
      </c>
      <c r="D9" s="157">
        <v>0.26</v>
      </c>
      <c r="E9" s="157">
        <v>0.30099999999999999</v>
      </c>
    </row>
    <row r="10" spans="1:5" ht="15" customHeight="1" x14ac:dyDescent="0.2">
      <c r="A10" s="105">
        <v>2020</v>
      </c>
      <c r="B10" s="186"/>
      <c r="C10" s="186"/>
      <c r="D10" s="186"/>
      <c r="E10" s="186"/>
    </row>
    <row r="11" spans="1:5" ht="15" customHeight="1" x14ac:dyDescent="0.2">
      <c r="A11" s="103" t="s">
        <v>322</v>
      </c>
      <c r="B11" s="157">
        <v>0.26100000000000001</v>
      </c>
      <c r="C11" s="157">
        <v>0.22800000000000001</v>
      </c>
      <c r="D11" s="157">
        <v>0.29099999999999998</v>
      </c>
      <c r="E11" s="157">
        <v>0.33800000000000002</v>
      </c>
    </row>
    <row r="12" spans="1:5" ht="15" customHeight="1" x14ac:dyDescent="0.2">
      <c r="A12" s="104" t="s">
        <v>323</v>
      </c>
      <c r="B12" s="156">
        <v>0.245</v>
      </c>
      <c r="C12" s="156">
        <v>0.224</v>
      </c>
      <c r="D12" s="156">
        <v>0.26600000000000001</v>
      </c>
      <c r="E12" s="156">
        <v>0.30399999999999999</v>
      </c>
    </row>
    <row r="13" spans="1:5" ht="15" customHeight="1" x14ac:dyDescent="0.2">
      <c r="A13" s="103" t="s">
        <v>324</v>
      </c>
      <c r="B13" s="157">
        <v>0.27100000000000002</v>
      </c>
      <c r="C13" s="157">
        <v>0.249</v>
      </c>
      <c r="D13" s="157">
        <v>0.29299999999999998</v>
      </c>
      <c r="E13" s="157">
        <v>0.33500000000000002</v>
      </c>
    </row>
    <row r="14" spans="1:5" ht="15" customHeight="1" x14ac:dyDescent="0.2">
      <c r="A14" s="104" t="s">
        <v>325</v>
      </c>
      <c r="B14" s="156">
        <v>0.29299999999999998</v>
      </c>
      <c r="C14" s="156" t="s">
        <v>246</v>
      </c>
      <c r="D14" s="156" t="s">
        <v>246</v>
      </c>
      <c r="E14" s="156" t="s">
        <v>246</v>
      </c>
    </row>
    <row r="15" spans="1:5" ht="15" customHeight="1" x14ac:dyDescent="0.2">
      <c r="A15" s="103" t="s">
        <v>326</v>
      </c>
      <c r="B15" s="157">
        <v>0.26400000000000001</v>
      </c>
      <c r="C15" s="157">
        <v>0.25600000000000001</v>
      </c>
      <c r="D15" s="157">
        <v>0.26400000000000001</v>
      </c>
      <c r="E15" s="157">
        <v>0.312</v>
      </c>
    </row>
    <row r="16" spans="1:5" x14ac:dyDescent="0.2">
      <c r="A16" s="37" t="s">
        <v>332</v>
      </c>
      <c r="B16" s="11"/>
      <c r="C16" s="11"/>
      <c r="D16" s="11"/>
      <c r="E16" s="11"/>
    </row>
    <row r="17" spans="1:5" x14ac:dyDescent="0.2">
      <c r="A17" s="37" t="s">
        <v>539</v>
      </c>
      <c r="B17" s="11"/>
      <c r="C17" s="11"/>
      <c r="D17" s="11"/>
      <c r="E17" s="11"/>
    </row>
    <row r="18" spans="1:5" x14ac:dyDescent="0.2">
      <c r="A18" s="11"/>
      <c r="B18" s="11"/>
      <c r="C18" s="11"/>
      <c r="D18" s="11"/>
      <c r="E18" s="11"/>
    </row>
  </sheetData>
  <pageMargins left="0.39370078740157477" right="0.39370078740157477" top="0.59055118110236215" bottom="0.59055118110236215" header="0" footer="0"/>
  <pageSetup paperSize="9" scale="97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396</v>
      </c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pageSetUpPr fitToPage="1"/>
  </sheetPr>
  <dimension ref="A1:G12"/>
  <sheetViews>
    <sheetView zoomScaleNormal="100" workbookViewId="0"/>
  </sheetViews>
  <sheetFormatPr baseColWidth="10" defaultColWidth="11.42578125" defaultRowHeight="14.45" customHeight="1" x14ac:dyDescent="0.2"/>
  <cols>
    <col min="1" max="1" width="37.42578125" style="18" customWidth="1"/>
    <col min="2" max="2" width="9.28515625" style="18" customWidth="1"/>
    <col min="3" max="3" width="9.140625" style="18" customWidth="1"/>
    <col min="4" max="4" width="9.85546875" style="18" customWidth="1"/>
    <col min="5" max="5" width="9.42578125" style="18" customWidth="1"/>
    <col min="6" max="6" width="10" style="18" customWidth="1"/>
    <col min="7" max="7" width="9.7109375" style="18" customWidth="1"/>
    <col min="8" max="16384" width="11.42578125" style="18"/>
  </cols>
  <sheetData>
    <row r="1" spans="1:7" ht="15.75" customHeight="1" x14ac:dyDescent="0.2">
      <c r="A1" s="71" t="s">
        <v>601</v>
      </c>
      <c r="B1" s="70"/>
      <c r="C1" s="70"/>
      <c r="D1" s="70"/>
      <c r="E1" s="70"/>
      <c r="F1" s="70"/>
      <c r="G1" s="70"/>
    </row>
    <row r="2" spans="1:7" ht="14.45" customHeight="1" x14ac:dyDescent="0.2">
      <c r="A2" s="70"/>
      <c r="B2" s="70"/>
      <c r="C2" s="70"/>
      <c r="D2" s="70"/>
      <c r="E2" s="70"/>
      <c r="F2" s="70"/>
      <c r="G2" s="70"/>
    </row>
    <row r="3" spans="1:7" ht="18.600000000000001" customHeight="1" x14ac:dyDescent="0.2">
      <c r="A3" s="25" t="s">
        <v>83</v>
      </c>
      <c r="B3" s="325" t="s">
        <v>85</v>
      </c>
      <c r="C3" s="325" t="s">
        <v>333</v>
      </c>
      <c r="D3" s="325" t="s">
        <v>334</v>
      </c>
      <c r="E3" s="325" t="s">
        <v>335</v>
      </c>
      <c r="F3" s="325" t="s">
        <v>336</v>
      </c>
      <c r="G3" s="325" t="s">
        <v>337</v>
      </c>
    </row>
    <row r="4" spans="1:7" ht="15" customHeight="1" x14ac:dyDescent="0.2">
      <c r="A4" s="191" t="s">
        <v>595</v>
      </c>
      <c r="B4" s="183">
        <v>34330</v>
      </c>
      <c r="C4" s="183">
        <v>43393</v>
      </c>
      <c r="D4" s="183">
        <v>41046</v>
      </c>
      <c r="E4" s="183">
        <v>32467</v>
      </c>
      <c r="F4" s="183">
        <v>34648</v>
      </c>
      <c r="G4" s="183">
        <v>30447</v>
      </c>
    </row>
    <row r="5" spans="1:7" ht="15" customHeight="1" x14ac:dyDescent="0.2">
      <c r="A5" s="261" t="s">
        <v>596</v>
      </c>
      <c r="B5" s="184">
        <v>13643</v>
      </c>
      <c r="C5" s="184">
        <v>17030</v>
      </c>
      <c r="D5" s="184">
        <v>16894</v>
      </c>
      <c r="E5" s="184">
        <v>12404</v>
      </c>
      <c r="F5" s="184">
        <v>14116</v>
      </c>
      <c r="G5" s="184">
        <v>11253</v>
      </c>
    </row>
    <row r="6" spans="1:7" ht="15" customHeight="1" x14ac:dyDescent="0.2">
      <c r="A6" s="185" t="s">
        <v>597</v>
      </c>
      <c r="B6" s="183">
        <v>20416</v>
      </c>
      <c r="C6" s="183">
        <v>25639</v>
      </c>
      <c r="D6" s="183">
        <v>25112</v>
      </c>
      <c r="E6" s="183">
        <v>18744</v>
      </c>
      <c r="F6" s="183">
        <v>20833</v>
      </c>
      <c r="G6" s="183">
        <v>17141</v>
      </c>
    </row>
    <row r="7" spans="1:7" ht="15" customHeight="1" x14ac:dyDescent="0.2">
      <c r="A7" s="261" t="s">
        <v>598</v>
      </c>
      <c r="B7" s="184">
        <v>17150</v>
      </c>
      <c r="C7" s="184">
        <v>19950</v>
      </c>
      <c r="D7" s="184">
        <v>20650</v>
      </c>
      <c r="E7" s="184">
        <v>15750</v>
      </c>
      <c r="F7" s="184">
        <v>18550</v>
      </c>
      <c r="G7" s="184">
        <v>15050</v>
      </c>
    </row>
    <row r="8" spans="1:7" ht="15" customHeight="1" x14ac:dyDescent="0.2">
      <c r="A8" s="185" t="s">
        <v>599</v>
      </c>
      <c r="B8" s="183">
        <v>42475</v>
      </c>
      <c r="C8" s="183">
        <v>55136</v>
      </c>
      <c r="D8" s="183">
        <v>52645</v>
      </c>
      <c r="E8" s="183">
        <v>39449</v>
      </c>
      <c r="F8" s="183">
        <v>42357</v>
      </c>
      <c r="G8" s="183">
        <v>36223</v>
      </c>
    </row>
    <row r="9" spans="1:7" ht="15" customHeight="1" x14ac:dyDescent="0.2">
      <c r="A9" s="261" t="s">
        <v>600</v>
      </c>
      <c r="B9" s="184">
        <v>16880</v>
      </c>
      <c r="C9" s="184">
        <v>21638</v>
      </c>
      <c r="D9" s="184">
        <v>21668</v>
      </c>
      <c r="E9" s="184">
        <v>15072</v>
      </c>
      <c r="F9" s="184">
        <v>17257</v>
      </c>
      <c r="G9" s="184">
        <v>13388</v>
      </c>
    </row>
    <row r="10" spans="1:7" ht="15" customHeight="1" x14ac:dyDescent="0.2">
      <c r="A10" s="185" t="s">
        <v>397</v>
      </c>
      <c r="B10" s="262">
        <v>34.6</v>
      </c>
      <c r="C10" s="262">
        <v>38.1</v>
      </c>
      <c r="D10" s="262">
        <v>35.799999999999997</v>
      </c>
      <c r="E10" s="262">
        <v>35.200000000000003</v>
      </c>
      <c r="F10" s="262">
        <v>30.6</v>
      </c>
      <c r="G10" s="262">
        <v>34</v>
      </c>
    </row>
    <row r="11" spans="1:7" ht="15" customHeight="1" x14ac:dyDescent="0.2">
      <c r="A11" s="261" t="s">
        <v>398</v>
      </c>
      <c r="B11" s="263">
        <v>3</v>
      </c>
      <c r="C11" s="263">
        <v>3.4</v>
      </c>
      <c r="D11" s="263">
        <v>3.1</v>
      </c>
      <c r="E11" s="263">
        <v>3.1</v>
      </c>
      <c r="F11" s="263">
        <v>2.6</v>
      </c>
      <c r="G11" s="263">
        <v>3</v>
      </c>
    </row>
    <row r="12" spans="1:7" ht="12.75" x14ac:dyDescent="0.2">
      <c r="A12" s="37" t="s">
        <v>541</v>
      </c>
      <c r="B12" s="11"/>
      <c r="C12" s="11"/>
      <c r="D12" s="11"/>
      <c r="E12" s="11"/>
      <c r="F12" s="11"/>
      <c r="G12" s="11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pageSetUpPr fitToPage="1"/>
  </sheetPr>
  <dimension ref="A1:C10"/>
  <sheetViews>
    <sheetView zoomScaleNormal="100" workbookViewId="0"/>
  </sheetViews>
  <sheetFormatPr baseColWidth="10" defaultColWidth="11.42578125" defaultRowHeight="14.45" customHeight="1" x14ac:dyDescent="0.2"/>
  <cols>
    <col min="1" max="1" width="26.28515625" style="192" customWidth="1"/>
    <col min="2" max="2" width="13.7109375" style="192" customWidth="1"/>
    <col min="3" max="16384" width="11.42578125" style="192"/>
  </cols>
  <sheetData>
    <row r="1" spans="1:3" ht="15.75" customHeight="1" x14ac:dyDescent="0.2">
      <c r="A1" s="71" t="s">
        <v>602</v>
      </c>
      <c r="B1" s="71"/>
      <c r="C1" s="71"/>
    </row>
    <row r="2" spans="1:3" ht="14.45" customHeight="1" x14ac:dyDescent="0.2">
      <c r="A2" s="70"/>
      <c r="B2" s="70"/>
      <c r="C2" s="70"/>
    </row>
    <row r="3" spans="1:3" ht="14.45" customHeight="1" x14ac:dyDescent="0.2">
      <c r="A3" s="219"/>
      <c r="B3" s="219">
        <v>2019</v>
      </c>
      <c r="C3" s="229" t="s">
        <v>97</v>
      </c>
    </row>
    <row r="4" spans="1:3" ht="14.45" customHeight="1" x14ac:dyDescent="0.2">
      <c r="A4" s="221" t="s">
        <v>0</v>
      </c>
      <c r="B4" s="222">
        <f>SUM(B5:B9)</f>
        <v>16880</v>
      </c>
      <c r="C4" s="268">
        <v>1</v>
      </c>
    </row>
    <row r="5" spans="1:3" ht="14.45" customHeight="1" x14ac:dyDescent="0.2">
      <c r="A5" s="223" t="s">
        <v>400</v>
      </c>
      <c r="B5" s="224">
        <v>9741</v>
      </c>
      <c r="C5" s="269">
        <v>0.57707345971563984</v>
      </c>
    </row>
    <row r="6" spans="1:3" ht="14.45" customHeight="1" x14ac:dyDescent="0.2">
      <c r="A6" s="225" t="s">
        <v>401</v>
      </c>
      <c r="B6" s="222">
        <v>3650</v>
      </c>
      <c r="C6" s="268">
        <v>0.21623222748815166</v>
      </c>
    </row>
    <row r="7" spans="1:3" ht="14.45" customHeight="1" x14ac:dyDescent="0.2">
      <c r="A7" s="223" t="s">
        <v>402</v>
      </c>
      <c r="B7" s="224">
        <v>255</v>
      </c>
      <c r="C7" s="269">
        <v>1.5106635071090047E-2</v>
      </c>
    </row>
    <row r="8" spans="1:3" ht="14.45" customHeight="1" x14ac:dyDescent="0.2">
      <c r="A8" s="225" t="s">
        <v>403</v>
      </c>
      <c r="B8" s="222">
        <v>705</v>
      </c>
      <c r="C8" s="268">
        <v>4.1765402843601897E-2</v>
      </c>
    </row>
    <row r="9" spans="1:3" ht="14.45" customHeight="1" x14ac:dyDescent="0.2">
      <c r="A9" s="227" t="s">
        <v>404</v>
      </c>
      <c r="B9" s="224">
        <v>2529</v>
      </c>
      <c r="C9" s="269">
        <v>0.14982227488151659</v>
      </c>
    </row>
    <row r="10" spans="1:3" ht="14.45" customHeight="1" x14ac:dyDescent="0.2">
      <c r="A10" s="76" t="s">
        <v>399</v>
      </c>
      <c r="B10" s="76"/>
      <c r="C10" s="76"/>
    </row>
  </sheetData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D13"/>
  <sheetViews>
    <sheetView workbookViewId="0"/>
  </sheetViews>
  <sheetFormatPr baseColWidth="10" defaultRowHeight="14.45" customHeight="1" x14ac:dyDescent="0.2"/>
  <cols>
    <col min="1" max="1" width="30" customWidth="1"/>
  </cols>
  <sheetData>
    <row r="1" spans="1:4" ht="15.75" customHeight="1" x14ac:dyDescent="0.2">
      <c r="A1" s="71" t="s">
        <v>516</v>
      </c>
      <c r="B1" s="71"/>
      <c r="C1" s="71"/>
      <c r="D1" s="71"/>
    </row>
    <row r="2" spans="1:4" ht="14.45" customHeight="1" x14ac:dyDescent="0.2">
      <c r="A2" s="70"/>
      <c r="B2" s="70"/>
      <c r="C2" s="70"/>
      <c r="D2" s="70"/>
    </row>
    <row r="3" spans="1:4" ht="14.45" customHeight="1" x14ac:dyDescent="0.2">
      <c r="A3" s="219"/>
      <c r="B3" s="229" t="s">
        <v>0</v>
      </c>
      <c r="C3" s="229" t="s">
        <v>319</v>
      </c>
      <c r="D3" s="229" t="s">
        <v>320</v>
      </c>
    </row>
    <row r="4" spans="1:4" ht="14.45" customHeight="1" x14ac:dyDescent="0.2">
      <c r="A4" s="221" t="s">
        <v>405</v>
      </c>
      <c r="B4" s="230">
        <v>7.3999999999999996E-2</v>
      </c>
      <c r="C4" s="230">
        <v>7.2999999999999995E-2</v>
      </c>
      <c r="D4" s="230">
        <v>7.5999999999999998E-2</v>
      </c>
    </row>
    <row r="5" spans="1:4" ht="14.45" customHeight="1" x14ac:dyDescent="0.2">
      <c r="A5" s="231" t="s">
        <v>406</v>
      </c>
      <c r="B5" s="232">
        <v>0.13800000000000001</v>
      </c>
      <c r="C5" s="232">
        <v>0.13500000000000001</v>
      </c>
      <c r="D5" s="232">
        <v>0.14000000000000001</v>
      </c>
    </row>
    <row r="6" spans="1:4" ht="14.45" customHeight="1" x14ac:dyDescent="0.2">
      <c r="A6" s="228" t="s">
        <v>407</v>
      </c>
      <c r="B6" s="230">
        <v>0.22600000000000001</v>
      </c>
      <c r="C6" s="230">
        <v>0.218</v>
      </c>
      <c r="D6" s="230">
        <v>0.23300000000000001</v>
      </c>
    </row>
    <row r="7" spans="1:4" ht="14.45" customHeight="1" x14ac:dyDescent="0.2">
      <c r="A7" s="231" t="s">
        <v>408</v>
      </c>
      <c r="B7" s="232">
        <v>0.105</v>
      </c>
      <c r="C7" s="232">
        <v>0.10299999999999999</v>
      </c>
      <c r="D7" s="232">
        <v>0.108</v>
      </c>
    </row>
    <row r="8" spans="1:4" ht="14.45" customHeight="1" x14ac:dyDescent="0.2">
      <c r="A8" s="228" t="s">
        <v>409</v>
      </c>
      <c r="B8" s="230">
        <v>0.14899999999999999</v>
      </c>
      <c r="C8" s="230">
        <v>0.14599999999999999</v>
      </c>
      <c r="D8" s="230">
        <v>0.152</v>
      </c>
    </row>
    <row r="9" spans="1:4" ht="14.45" customHeight="1" x14ac:dyDescent="0.2">
      <c r="A9" s="226" t="s">
        <v>410</v>
      </c>
      <c r="B9" s="232">
        <v>0.20399999999999999</v>
      </c>
      <c r="C9" s="232">
        <v>0.19800000000000001</v>
      </c>
      <c r="D9" s="232">
        <v>0.20799999999999999</v>
      </c>
    </row>
    <row r="10" spans="1:4" ht="14.45" customHeight="1" x14ac:dyDescent="0.2">
      <c r="A10" s="228" t="s">
        <v>411</v>
      </c>
      <c r="B10" s="230">
        <v>0.34399999999999997</v>
      </c>
      <c r="C10" s="230">
        <v>0.35399999999999998</v>
      </c>
      <c r="D10" s="230">
        <v>0.33500000000000002</v>
      </c>
    </row>
    <row r="11" spans="1:4" ht="14.45" customHeight="1" x14ac:dyDescent="0.2">
      <c r="A11" s="226" t="s">
        <v>412</v>
      </c>
      <c r="B11" s="232">
        <v>0.26600000000000001</v>
      </c>
      <c r="C11" s="232">
        <v>0.27400000000000002</v>
      </c>
      <c r="D11" s="232">
        <v>0.25800000000000001</v>
      </c>
    </row>
    <row r="12" spans="1:4" ht="14.45" customHeight="1" x14ac:dyDescent="0.2">
      <c r="A12" s="228" t="s">
        <v>413</v>
      </c>
      <c r="B12" s="230">
        <v>0.155</v>
      </c>
      <c r="C12" s="230">
        <v>0.161</v>
      </c>
      <c r="D12" s="230">
        <v>0.14899999999999999</v>
      </c>
    </row>
    <row r="13" spans="1:4" ht="14.45" customHeight="1" x14ac:dyDescent="0.2">
      <c r="A13" s="76" t="s">
        <v>399</v>
      </c>
      <c r="B13" s="76"/>
      <c r="C13" s="76"/>
      <c r="D13" s="76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E13"/>
  <sheetViews>
    <sheetView workbookViewId="0"/>
  </sheetViews>
  <sheetFormatPr baseColWidth="10" defaultRowHeight="14.45" customHeight="1" x14ac:dyDescent="0.2"/>
  <cols>
    <col min="1" max="1" width="28.7109375" customWidth="1"/>
    <col min="2" max="2" width="12" customWidth="1"/>
    <col min="3" max="5" width="10.42578125" customWidth="1"/>
  </cols>
  <sheetData>
    <row r="1" spans="1:5" ht="15.75" customHeight="1" x14ac:dyDescent="0.2">
      <c r="A1" s="71" t="s">
        <v>417</v>
      </c>
      <c r="B1" s="71"/>
      <c r="C1" s="71"/>
      <c r="D1" s="71"/>
      <c r="E1" s="71"/>
    </row>
    <row r="2" spans="1:5" ht="14.45" customHeight="1" x14ac:dyDescent="0.2">
      <c r="A2" s="70"/>
      <c r="B2" s="70"/>
      <c r="C2" s="70"/>
      <c r="D2" s="70"/>
      <c r="E2" s="70"/>
    </row>
    <row r="3" spans="1:5" ht="29.45" customHeight="1" x14ac:dyDescent="0.2">
      <c r="A3" s="219"/>
      <c r="B3" s="229" t="s">
        <v>0</v>
      </c>
      <c r="C3" s="220" t="s">
        <v>414</v>
      </c>
      <c r="D3" s="220" t="s">
        <v>415</v>
      </c>
      <c r="E3" s="220" t="s">
        <v>416</v>
      </c>
    </row>
    <row r="4" spans="1:5" ht="14.45" customHeight="1" x14ac:dyDescent="0.2">
      <c r="A4" s="221" t="s">
        <v>405</v>
      </c>
      <c r="B4" s="230">
        <v>7.3999999999999996E-2</v>
      </c>
      <c r="C4" s="230">
        <v>0.109</v>
      </c>
      <c r="D4" s="230">
        <v>8.3000000000000004E-2</v>
      </c>
      <c r="E4" s="230">
        <v>2.1000000000000001E-2</v>
      </c>
    </row>
    <row r="5" spans="1:5" ht="14.45" customHeight="1" x14ac:dyDescent="0.2">
      <c r="A5" s="231" t="s">
        <v>406</v>
      </c>
      <c r="B5" s="232">
        <v>0.13800000000000001</v>
      </c>
      <c r="C5" s="232">
        <v>0.193</v>
      </c>
      <c r="D5" s="232">
        <v>0.152</v>
      </c>
      <c r="E5" s="232">
        <v>5.5E-2</v>
      </c>
    </row>
    <row r="6" spans="1:5" ht="14.45" customHeight="1" x14ac:dyDescent="0.2">
      <c r="A6" s="228" t="s">
        <v>407</v>
      </c>
      <c r="B6" s="230">
        <v>0.22600000000000001</v>
      </c>
      <c r="C6" s="230">
        <v>0.28899999999999998</v>
      </c>
      <c r="D6" s="230">
        <v>0.23499999999999999</v>
      </c>
      <c r="E6" s="230">
        <v>0.151</v>
      </c>
    </row>
    <row r="7" spans="1:5" ht="14.45" customHeight="1" x14ac:dyDescent="0.2">
      <c r="A7" s="231" t="s">
        <v>408</v>
      </c>
      <c r="B7" s="232">
        <v>0.105</v>
      </c>
      <c r="C7" s="232">
        <v>0.151</v>
      </c>
      <c r="D7" s="232">
        <v>0.11700000000000001</v>
      </c>
      <c r="E7" s="232">
        <v>3.7999999999999999E-2</v>
      </c>
    </row>
    <row r="8" spans="1:5" ht="14.45" customHeight="1" x14ac:dyDescent="0.2">
      <c r="A8" s="228" t="s">
        <v>409</v>
      </c>
      <c r="B8" s="230">
        <v>0.14899999999999999</v>
      </c>
      <c r="C8" s="230">
        <v>0.20699999999999999</v>
      </c>
      <c r="D8" s="230">
        <v>0.16300000000000001</v>
      </c>
      <c r="E8" s="230">
        <v>6.4000000000000001E-2</v>
      </c>
    </row>
    <row r="9" spans="1:5" ht="14.45" customHeight="1" x14ac:dyDescent="0.2">
      <c r="A9" s="226" t="s">
        <v>410</v>
      </c>
      <c r="B9" s="232">
        <v>0.20399999999999999</v>
      </c>
      <c r="C9" s="232">
        <v>0.26700000000000002</v>
      </c>
      <c r="D9" s="232">
        <v>0.216</v>
      </c>
      <c r="E9" s="232">
        <v>0.12</v>
      </c>
    </row>
    <row r="10" spans="1:5" ht="14.45" customHeight="1" x14ac:dyDescent="0.2">
      <c r="A10" s="228" t="s">
        <v>411</v>
      </c>
      <c r="B10" s="230">
        <v>0.34399999999999997</v>
      </c>
      <c r="C10" s="230">
        <v>0.309</v>
      </c>
      <c r="D10" s="230">
        <v>0.34599999999999997</v>
      </c>
      <c r="E10" s="230">
        <v>0.36499999999999999</v>
      </c>
    </row>
    <row r="11" spans="1:5" ht="14.45" customHeight="1" x14ac:dyDescent="0.2">
      <c r="A11" s="226" t="s">
        <v>412</v>
      </c>
      <c r="B11" s="232">
        <v>0.26600000000000001</v>
      </c>
      <c r="C11" s="232">
        <v>0.23699999999999999</v>
      </c>
      <c r="D11" s="232">
        <v>0.26800000000000002</v>
      </c>
      <c r="E11" s="232">
        <v>0.28100000000000003</v>
      </c>
    </row>
    <row r="12" spans="1:5" ht="14.45" customHeight="1" x14ac:dyDescent="0.2">
      <c r="A12" s="228" t="s">
        <v>413</v>
      </c>
      <c r="B12" s="230">
        <v>0.155</v>
      </c>
      <c r="C12" s="230">
        <v>0.13700000000000001</v>
      </c>
      <c r="D12" s="230">
        <v>0.157</v>
      </c>
      <c r="E12" s="230">
        <v>0.16200000000000001</v>
      </c>
    </row>
    <row r="13" spans="1:5" ht="14.45" customHeight="1" x14ac:dyDescent="0.2">
      <c r="A13" s="76" t="s">
        <v>399</v>
      </c>
      <c r="B13" s="76"/>
      <c r="C13" s="76"/>
      <c r="D13" s="76"/>
      <c r="E13" s="76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E13"/>
  <sheetViews>
    <sheetView workbookViewId="0"/>
  </sheetViews>
  <sheetFormatPr baseColWidth="10" defaultRowHeight="14.45" customHeight="1" x14ac:dyDescent="0.2"/>
  <cols>
    <col min="1" max="1" width="31.28515625" customWidth="1"/>
    <col min="2" max="2" width="12.7109375" customWidth="1"/>
  </cols>
  <sheetData>
    <row r="1" spans="1:5" ht="15.75" customHeight="1" x14ac:dyDescent="0.2">
      <c r="A1" s="71" t="s">
        <v>420</v>
      </c>
      <c r="B1" s="71"/>
      <c r="C1" s="71"/>
      <c r="D1" s="71"/>
      <c r="E1" s="70"/>
    </row>
    <row r="2" spans="1:5" ht="14.45" customHeight="1" x14ac:dyDescent="0.2">
      <c r="A2" s="70"/>
      <c r="B2" s="70"/>
      <c r="C2" s="70"/>
      <c r="D2" s="70"/>
      <c r="E2" s="70"/>
    </row>
    <row r="3" spans="1:5" ht="14.45" customHeight="1" x14ac:dyDescent="0.2">
      <c r="A3" s="219"/>
      <c r="B3" s="229" t="s">
        <v>0</v>
      </c>
      <c r="C3" s="220" t="s">
        <v>418</v>
      </c>
      <c r="D3" s="220" t="s">
        <v>419</v>
      </c>
      <c r="E3" s="70"/>
    </row>
    <row r="4" spans="1:5" ht="14.45" customHeight="1" x14ac:dyDescent="0.2">
      <c r="A4" s="221" t="s">
        <v>405</v>
      </c>
      <c r="B4" s="230">
        <v>7.3999999999999996E-2</v>
      </c>
      <c r="C4" s="230">
        <v>0.05</v>
      </c>
      <c r="D4" s="230">
        <v>0.252</v>
      </c>
      <c r="E4" s="70"/>
    </row>
    <row r="5" spans="1:5" ht="14.45" customHeight="1" x14ac:dyDescent="0.2">
      <c r="A5" s="231" t="s">
        <v>406</v>
      </c>
      <c r="B5" s="232">
        <v>0.13800000000000001</v>
      </c>
      <c r="C5" s="232">
        <v>9.9000000000000005E-2</v>
      </c>
      <c r="D5" s="232">
        <v>0.42299999999999999</v>
      </c>
      <c r="E5" s="70"/>
    </row>
    <row r="6" spans="1:5" ht="14.45" customHeight="1" x14ac:dyDescent="0.2">
      <c r="A6" s="228" t="s">
        <v>407</v>
      </c>
      <c r="B6" s="230">
        <v>0.22600000000000001</v>
      </c>
      <c r="C6" s="230">
        <v>0.17599999999999999</v>
      </c>
      <c r="D6" s="230">
        <v>0.58599999999999997</v>
      </c>
      <c r="E6" s="70"/>
    </row>
    <row r="7" spans="1:5" ht="14.45" customHeight="1" x14ac:dyDescent="0.2">
      <c r="A7" s="231" t="s">
        <v>408</v>
      </c>
      <c r="B7" s="232">
        <v>0.105</v>
      </c>
      <c r="C7" s="232">
        <v>7.2999999999999995E-2</v>
      </c>
      <c r="D7" s="232">
        <v>0.33900000000000002</v>
      </c>
      <c r="E7" s="70"/>
    </row>
    <row r="8" spans="1:5" ht="14.45" customHeight="1" x14ac:dyDescent="0.2">
      <c r="A8" s="228" t="s">
        <v>409</v>
      </c>
      <c r="B8" s="230">
        <v>0.14899999999999999</v>
      </c>
      <c r="C8" s="230">
        <v>0.108</v>
      </c>
      <c r="D8" s="230">
        <v>0.44900000000000001</v>
      </c>
      <c r="E8" s="70"/>
    </row>
    <row r="9" spans="1:5" ht="14.45" customHeight="1" x14ac:dyDescent="0.2">
      <c r="A9" s="226" t="s">
        <v>410</v>
      </c>
      <c r="B9" s="232">
        <v>0.20399999999999999</v>
      </c>
      <c r="C9" s="232">
        <v>0.155</v>
      </c>
      <c r="D9" s="232">
        <v>0.55200000000000005</v>
      </c>
      <c r="E9" s="70"/>
    </row>
    <row r="10" spans="1:5" ht="14.45" customHeight="1" x14ac:dyDescent="0.2">
      <c r="A10" s="228" t="s">
        <v>411</v>
      </c>
      <c r="B10" s="230">
        <v>0.34399999999999997</v>
      </c>
      <c r="C10" s="230">
        <v>0.38100000000000001</v>
      </c>
      <c r="D10" s="230">
        <v>7.9000000000000001E-2</v>
      </c>
      <c r="E10" s="70"/>
    </row>
    <row r="11" spans="1:5" ht="14.45" customHeight="1" x14ac:dyDescent="0.2">
      <c r="A11" s="226" t="s">
        <v>412</v>
      </c>
      <c r="B11" s="232">
        <v>0.26600000000000001</v>
      </c>
      <c r="C11" s="232">
        <v>0.29499999999999998</v>
      </c>
      <c r="D11" s="232">
        <v>5.5E-2</v>
      </c>
      <c r="E11" s="70"/>
    </row>
    <row r="12" spans="1:5" ht="14.45" customHeight="1" x14ac:dyDescent="0.2">
      <c r="A12" s="228" t="s">
        <v>413</v>
      </c>
      <c r="B12" s="230">
        <v>0.155</v>
      </c>
      <c r="C12" s="230">
        <v>0.17199999999999999</v>
      </c>
      <c r="D12" s="230">
        <v>0.03</v>
      </c>
      <c r="E12" s="70"/>
    </row>
    <row r="13" spans="1:5" ht="14.45" customHeight="1" x14ac:dyDescent="0.2">
      <c r="A13" s="76" t="s">
        <v>399</v>
      </c>
      <c r="B13" s="76"/>
      <c r="C13" s="76"/>
      <c r="D13" s="76"/>
      <c r="E13" s="70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I24"/>
  <sheetViews>
    <sheetView workbookViewId="0"/>
  </sheetViews>
  <sheetFormatPr baseColWidth="10" defaultRowHeight="14.45" customHeight="1" x14ac:dyDescent="0.2"/>
  <cols>
    <col min="1" max="1" width="19.7109375" customWidth="1"/>
    <col min="2" max="2" width="15.7109375" customWidth="1"/>
    <col min="3" max="3" width="17.42578125" customWidth="1"/>
    <col min="4" max="4" width="16.28515625" customWidth="1"/>
    <col min="5" max="5" width="17.85546875" customWidth="1"/>
    <col min="6" max="7" width="17.140625" customWidth="1"/>
    <col min="8" max="8" width="14.28515625" customWidth="1"/>
    <col min="9" max="9" width="17.28515625" customWidth="1"/>
  </cols>
  <sheetData>
    <row r="1" spans="1:9" ht="15.75" customHeight="1" x14ac:dyDescent="0.2">
      <c r="A1" s="233" t="s">
        <v>604</v>
      </c>
      <c r="B1" s="233"/>
      <c r="C1" s="233"/>
      <c r="D1" s="233"/>
      <c r="E1" s="233"/>
      <c r="F1" s="233"/>
      <c r="G1" s="233"/>
      <c r="H1" s="234"/>
      <c r="I1" s="234"/>
    </row>
    <row r="2" spans="1:9" ht="14.45" customHeight="1" x14ac:dyDescent="0.2">
      <c r="A2" s="234"/>
      <c r="B2" s="234"/>
      <c r="C2" s="234"/>
      <c r="D2" s="234"/>
      <c r="E2" s="234"/>
      <c r="F2" s="234"/>
      <c r="G2" s="234"/>
      <c r="H2" s="234"/>
      <c r="I2" s="234"/>
    </row>
    <row r="3" spans="1:9" ht="42.6" customHeight="1" x14ac:dyDescent="0.2">
      <c r="A3" s="219"/>
      <c r="B3" s="220" t="s">
        <v>595</v>
      </c>
      <c r="C3" s="220" t="s">
        <v>596</v>
      </c>
      <c r="D3" s="220" t="s">
        <v>597</v>
      </c>
      <c r="E3" s="220" t="s">
        <v>598</v>
      </c>
      <c r="F3" s="220" t="s">
        <v>599</v>
      </c>
      <c r="G3" s="220" t="s">
        <v>600</v>
      </c>
      <c r="H3" s="220" t="s">
        <v>397</v>
      </c>
      <c r="I3" s="220" t="s">
        <v>398</v>
      </c>
    </row>
    <row r="4" spans="1:9" ht="14.45" customHeight="1" x14ac:dyDescent="0.2">
      <c r="A4" s="235" t="s">
        <v>85</v>
      </c>
      <c r="B4" s="266">
        <v>34330</v>
      </c>
      <c r="C4" s="266">
        <v>13643</v>
      </c>
      <c r="D4" s="266">
        <v>20416</v>
      </c>
      <c r="E4" s="266">
        <v>17150</v>
      </c>
      <c r="F4" s="266">
        <v>42475</v>
      </c>
      <c r="G4" s="266">
        <v>16880</v>
      </c>
      <c r="H4" s="236">
        <v>34.6</v>
      </c>
      <c r="I4" s="236">
        <v>3</v>
      </c>
    </row>
    <row r="5" spans="1:9" ht="14.45" customHeight="1" x14ac:dyDescent="0.2">
      <c r="A5" s="237" t="s">
        <v>338</v>
      </c>
      <c r="B5" s="264">
        <v>41977</v>
      </c>
      <c r="C5" s="264">
        <v>18756</v>
      </c>
      <c r="D5" s="264">
        <v>28196</v>
      </c>
      <c r="E5" s="264">
        <v>22050</v>
      </c>
      <c r="F5" s="264">
        <v>56637</v>
      </c>
      <c r="G5" s="264">
        <v>25306</v>
      </c>
      <c r="H5" s="239">
        <v>39.4</v>
      </c>
      <c r="I5" s="239">
        <v>3.5</v>
      </c>
    </row>
    <row r="6" spans="1:9" ht="14.45" customHeight="1" x14ac:dyDescent="0.2">
      <c r="A6" s="240" t="s">
        <v>339</v>
      </c>
      <c r="B6" s="265">
        <v>47914</v>
      </c>
      <c r="C6" s="265">
        <v>19963</v>
      </c>
      <c r="D6" s="265">
        <v>30464</v>
      </c>
      <c r="E6" s="265">
        <v>24150</v>
      </c>
      <c r="F6" s="265">
        <v>65198</v>
      </c>
      <c r="G6" s="265">
        <v>27164</v>
      </c>
      <c r="H6" s="241">
        <v>37.1</v>
      </c>
      <c r="I6" s="241">
        <v>3.1</v>
      </c>
    </row>
    <row r="7" spans="1:9" ht="14.45" customHeight="1" x14ac:dyDescent="0.2">
      <c r="A7" s="237" t="s">
        <v>340</v>
      </c>
      <c r="B7" s="264">
        <v>40045</v>
      </c>
      <c r="C7" s="264">
        <v>16719</v>
      </c>
      <c r="D7" s="264">
        <v>24717</v>
      </c>
      <c r="E7" s="264">
        <v>21350</v>
      </c>
      <c r="F7" s="264">
        <v>50711</v>
      </c>
      <c r="G7" s="264">
        <v>21173</v>
      </c>
      <c r="H7" s="239">
        <v>33.799999999999997</v>
      </c>
      <c r="I7" s="239">
        <v>3</v>
      </c>
    </row>
    <row r="8" spans="1:9" ht="14.45" customHeight="1" x14ac:dyDescent="0.2">
      <c r="A8" s="240" t="s">
        <v>341</v>
      </c>
      <c r="B8" s="265">
        <v>39120</v>
      </c>
      <c r="C8" s="265">
        <v>15039</v>
      </c>
      <c r="D8" s="265">
        <v>23020</v>
      </c>
      <c r="E8" s="265">
        <v>19950</v>
      </c>
      <c r="F8" s="265">
        <v>48796</v>
      </c>
      <c r="G8" s="265">
        <v>18759</v>
      </c>
      <c r="H8" s="241">
        <v>33.200000000000003</v>
      </c>
      <c r="I8" s="241">
        <v>3</v>
      </c>
    </row>
    <row r="9" spans="1:9" ht="14.45" customHeight="1" x14ac:dyDescent="0.2">
      <c r="A9" s="237" t="s">
        <v>342</v>
      </c>
      <c r="B9" s="264">
        <v>31329</v>
      </c>
      <c r="C9" s="264">
        <v>12732</v>
      </c>
      <c r="D9" s="264">
        <v>18751</v>
      </c>
      <c r="E9" s="264">
        <v>16450</v>
      </c>
      <c r="F9" s="264">
        <v>37525</v>
      </c>
      <c r="G9" s="264">
        <v>15250</v>
      </c>
      <c r="H9" s="239">
        <v>32.9</v>
      </c>
      <c r="I9" s="239">
        <v>3.1</v>
      </c>
    </row>
    <row r="10" spans="1:9" ht="14.45" customHeight="1" x14ac:dyDescent="0.2">
      <c r="A10" s="240" t="s">
        <v>343</v>
      </c>
      <c r="B10" s="265">
        <v>53193</v>
      </c>
      <c r="C10" s="265">
        <v>20292</v>
      </c>
      <c r="D10" s="265">
        <v>31628</v>
      </c>
      <c r="E10" s="265">
        <v>26950</v>
      </c>
      <c r="F10" s="265">
        <v>72519</v>
      </c>
      <c r="G10" s="265">
        <v>27664</v>
      </c>
      <c r="H10" s="241">
        <v>35.4</v>
      </c>
      <c r="I10" s="241">
        <v>3</v>
      </c>
    </row>
    <row r="11" spans="1:9" ht="14.45" customHeight="1" x14ac:dyDescent="0.2">
      <c r="A11" s="237" t="s">
        <v>344</v>
      </c>
      <c r="B11" s="264">
        <v>27793</v>
      </c>
      <c r="C11" s="264">
        <v>11158</v>
      </c>
      <c r="D11" s="264">
        <v>16292</v>
      </c>
      <c r="E11" s="264">
        <v>14350</v>
      </c>
      <c r="F11" s="264">
        <v>32446</v>
      </c>
      <c r="G11" s="264">
        <v>13026</v>
      </c>
      <c r="H11" s="239">
        <v>32.5</v>
      </c>
      <c r="I11" s="239">
        <v>2.9</v>
      </c>
    </row>
    <row r="12" spans="1:9" ht="14.45" customHeight="1" x14ac:dyDescent="0.2">
      <c r="A12" s="240" t="s">
        <v>356</v>
      </c>
      <c r="B12" s="265">
        <v>32884</v>
      </c>
      <c r="C12" s="265">
        <v>13029</v>
      </c>
      <c r="D12" s="265">
        <v>19288</v>
      </c>
      <c r="E12" s="265">
        <v>17850</v>
      </c>
      <c r="F12" s="265">
        <v>39424</v>
      </c>
      <c r="G12" s="265">
        <v>15620</v>
      </c>
      <c r="H12" s="241">
        <v>29.9</v>
      </c>
      <c r="I12" s="241">
        <v>2.7</v>
      </c>
    </row>
    <row r="13" spans="1:9" ht="14.45" customHeight="1" x14ac:dyDescent="0.2">
      <c r="A13" s="237" t="s">
        <v>345</v>
      </c>
      <c r="B13" s="264">
        <v>29349</v>
      </c>
      <c r="C13" s="264">
        <v>11578</v>
      </c>
      <c r="D13" s="264">
        <v>17122</v>
      </c>
      <c r="E13" s="264">
        <v>15750</v>
      </c>
      <c r="F13" s="264">
        <v>34633</v>
      </c>
      <c r="G13" s="264">
        <v>13662</v>
      </c>
      <c r="H13" s="239">
        <v>31.5</v>
      </c>
      <c r="I13" s="239">
        <v>2.8</v>
      </c>
    </row>
    <row r="14" spans="1:9" ht="14.45" customHeight="1" x14ac:dyDescent="0.2">
      <c r="A14" s="240" t="s">
        <v>346</v>
      </c>
      <c r="B14" s="265">
        <v>30841</v>
      </c>
      <c r="C14" s="265">
        <v>12089</v>
      </c>
      <c r="D14" s="265">
        <v>17962</v>
      </c>
      <c r="E14" s="265">
        <v>15750</v>
      </c>
      <c r="F14" s="265">
        <v>36953</v>
      </c>
      <c r="G14" s="265">
        <v>14485</v>
      </c>
      <c r="H14" s="241">
        <v>33.299999999999997</v>
      </c>
      <c r="I14" s="241">
        <v>2.9</v>
      </c>
    </row>
    <row r="15" spans="1:9" ht="14.45" customHeight="1" x14ac:dyDescent="0.2">
      <c r="A15" s="237" t="s">
        <v>347</v>
      </c>
      <c r="B15" s="264">
        <v>28827</v>
      </c>
      <c r="C15" s="264">
        <v>11547</v>
      </c>
      <c r="D15" s="264">
        <v>17107</v>
      </c>
      <c r="E15" s="264">
        <v>15050</v>
      </c>
      <c r="F15" s="264">
        <v>34403</v>
      </c>
      <c r="G15" s="264">
        <v>13780</v>
      </c>
      <c r="H15" s="239">
        <v>34.1</v>
      </c>
      <c r="I15" s="239">
        <v>3</v>
      </c>
    </row>
    <row r="16" spans="1:9" ht="14.45" customHeight="1" x14ac:dyDescent="0.2">
      <c r="A16" s="240" t="s">
        <v>348</v>
      </c>
      <c r="B16" s="265">
        <v>34817</v>
      </c>
      <c r="C16" s="265">
        <v>13477</v>
      </c>
      <c r="D16" s="265">
        <v>20441</v>
      </c>
      <c r="E16" s="265">
        <v>17150</v>
      </c>
      <c r="F16" s="265">
        <v>43166</v>
      </c>
      <c r="G16" s="265">
        <v>16709</v>
      </c>
      <c r="H16" s="241">
        <v>34.9</v>
      </c>
      <c r="I16" s="241">
        <v>3.1</v>
      </c>
    </row>
    <row r="17" spans="1:9" ht="14.45" customHeight="1" x14ac:dyDescent="0.2">
      <c r="A17" s="237" t="s">
        <v>349</v>
      </c>
      <c r="B17" s="264">
        <v>36045</v>
      </c>
      <c r="C17" s="264">
        <v>14877</v>
      </c>
      <c r="D17" s="264">
        <v>21765</v>
      </c>
      <c r="E17" s="264">
        <v>19250</v>
      </c>
      <c r="F17" s="264">
        <v>44311</v>
      </c>
      <c r="G17" s="264">
        <v>18288</v>
      </c>
      <c r="H17" s="239">
        <v>33</v>
      </c>
      <c r="I17" s="239">
        <v>3.1</v>
      </c>
    </row>
    <row r="18" spans="1:9" ht="14.45" customHeight="1" x14ac:dyDescent="0.2">
      <c r="A18" s="240" t="s">
        <v>350</v>
      </c>
      <c r="B18" s="265">
        <v>35534</v>
      </c>
      <c r="C18" s="265">
        <v>14537</v>
      </c>
      <c r="D18" s="265">
        <v>21416</v>
      </c>
      <c r="E18" s="265">
        <v>19250</v>
      </c>
      <c r="F18" s="265">
        <v>43783</v>
      </c>
      <c r="G18" s="265">
        <v>17911</v>
      </c>
      <c r="H18" s="241">
        <v>32.9</v>
      </c>
      <c r="I18" s="241">
        <v>3</v>
      </c>
    </row>
    <row r="19" spans="1:9" ht="14.45" customHeight="1" x14ac:dyDescent="0.2">
      <c r="A19" s="237" t="s">
        <v>351</v>
      </c>
      <c r="B19" s="264">
        <v>30115</v>
      </c>
      <c r="C19" s="264">
        <v>11118</v>
      </c>
      <c r="D19" s="264">
        <v>16909</v>
      </c>
      <c r="E19" s="264">
        <v>14350</v>
      </c>
      <c r="F19" s="264">
        <v>35721</v>
      </c>
      <c r="G19" s="264">
        <v>13187</v>
      </c>
      <c r="H19" s="239">
        <v>33.799999999999997</v>
      </c>
      <c r="I19" s="239">
        <v>3</v>
      </c>
    </row>
    <row r="20" spans="1:9" ht="14.45" customHeight="1" x14ac:dyDescent="0.2">
      <c r="A20" s="240" t="s">
        <v>352</v>
      </c>
      <c r="B20" s="265">
        <v>29662</v>
      </c>
      <c r="C20" s="265">
        <v>11301</v>
      </c>
      <c r="D20" s="265">
        <v>16997</v>
      </c>
      <c r="E20" s="265">
        <v>15050</v>
      </c>
      <c r="F20" s="265">
        <v>35339</v>
      </c>
      <c r="G20" s="265">
        <v>13464</v>
      </c>
      <c r="H20" s="241">
        <v>31.8</v>
      </c>
      <c r="I20" s="241">
        <v>2.7</v>
      </c>
    </row>
    <row r="21" spans="1:9" ht="14.45" customHeight="1" x14ac:dyDescent="0.2">
      <c r="A21" s="237" t="s">
        <v>353</v>
      </c>
      <c r="B21" s="264">
        <v>37470</v>
      </c>
      <c r="C21" s="264">
        <v>14142</v>
      </c>
      <c r="D21" s="264">
        <v>21960</v>
      </c>
      <c r="E21" s="264">
        <v>17850</v>
      </c>
      <c r="F21" s="264">
        <v>47695</v>
      </c>
      <c r="G21" s="264">
        <v>18001</v>
      </c>
      <c r="H21" s="239">
        <v>33.9</v>
      </c>
      <c r="I21" s="239">
        <v>2.7</v>
      </c>
    </row>
    <row r="22" spans="1:9" ht="14.45" customHeight="1" x14ac:dyDescent="0.2">
      <c r="A22" s="240" t="s">
        <v>354</v>
      </c>
      <c r="B22" s="265">
        <v>27256</v>
      </c>
      <c r="C22" s="265">
        <v>10562</v>
      </c>
      <c r="D22" s="265">
        <v>15898</v>
      </c>
      <c r="E22" s="265">
        <v>14350</v>
      </c>
      <c r="F22" s="265">
        <v>31823</v>
      </c>
      <c r="G22" s="265">
        <v>12332</v>
      </c>
      <c r="H22" s="241">
        <v>31.3</v>
      </c>
      <c r="I22" s="241">
        <v>2.7</v>
      </c>
    </row>
    <row r="23" spans="1:9" ht="14.45" customHeight="1" x14ac:dyDescent="0.2">
      <c r="A23" s="237" t="s">
        <v>355</v>
      </c>
      <c r="B23" s="264">
        <v>29526</v>
      </c>
      <c r="C23" s="264">
        <v>11887</v>
      </c>
      <c r="D23" s="264">
        <v>17597</v>
      </c>
      <c r="E23" s="264">
        <v>15750</v>
      </c>
      <c r="F23" s="264">
        <v>35237</v>
      </c>
      <c r="G23" s="264">
        <v>14187</v>
      </c>
      <c r="H23" s="239">
        <v>31.6</v>
      </c>
      <c r="I23" s="239">
        <v>2.6</v>
      </c>
    </row>
    <row r="24" spans="1:9" ht="12.75" x14ac:dyDescent="0.2">
      <c r="A24" s="76" t="s">
        <v>399</v>
      </c>
      <c r="B24" s="242"/>
      <c r="C24" s="242"/>
      <c r="D24" s="242"/>
      <c r="E24" s="242"/>
      <c r="F24" s="242"/>
      <c r="G24" s="242"/>
      <c r="H24" s="242"/>
      <c r="I24" s="242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D24"/>
  <sheetViews>
    <sheetView workbookViewId="0"/>
  </sheetViews>
  <sheetFormatPr baseColWidth="10" defaultRowHeight="14.45" customHeight="1" x14ac:dyDescent="0.2"/>
  <cols>
    <col min="1" max="1" width="20.7109375" customWidth="1"/>
    <col min="2" max="2" width="20.42578125" customWidth="1"/>
    <col min="3" max="3" width="22.42578125" customWidth="1"/>
    <col min="4" max="4" width="21.85546875" customWidth="1"/>
  </cols>
  <sheetData>
    <row r="1" spans="1:4" ht="15.75" customHeight="1" x14ac:dyDescent="0.2">
      <c r="A1" s="233" t="s">
        <v>421</v>
      </c>
      <c r="B1" s="233"/>
      <c r="C1" s="233"/>
      <c r="D1" s="233"/>
    </row>
    <row r="2" spans="1:4" ht="14.45" customHeight="1" x14ac:dyDescent="0.2">
      <c r="A2" s="234"/>
      <c r="B2" s="234"/>
      <c r="C2" s="234"/>
      <c r="D2" s="234"/>
    </row>
    <row r="3" spans="1:4" ht="14.45" customHeight="1" x14ac:dyDescent="0.2">
      <c r="A3" s="219"/>
      <c r="B3" s="220" t="s">
        <v>405</v>
      </c>
      <c r="C3" s="220" t="s">
        <v>406</v>
      </c>
      <c r="D3" s="220" t="s">
        <v>407</v>
      </c>
    </row>
    <row r="4" spans="1:4" ht="14.45" customHeight="1" x14ac:dyDescent="0.2">
      <c r="A4" s="235" t="s">
        <v>85</v>
      </c>
      <c r="B4" s="243">
        <v>7.3999999999999996E-2</v>
      </c>
      <c r="C4" s="243">
        <v>0.13800000000000001</v>
      </c>
      <c r="D4" s="243">
        <v>0.22600000000000001</v>
      </c>
    </row>
    <row r="5" spans="1:4" ht="14.45" customHeight="1" x14ac:dyDescent="0.2">
      <c r="A5" s="237" t="s">
        <v>338</v>
      </c>
      <c r="B5" s="232">
        <v>6.9000000000000006E-2</v>
      </c>
      <c r="C5" s="232">
        <v>0.121</v>
      </c>
      <c r="D5" s="232">
        <v>0.17800000000000002</v>
      </c>
    </row>
    <row r="6" spans="1:4" ht="14.45" customHeight="1" x14ac:dyDescent="0.2">
      <c r="A6" s="240" t="s">
        <v>339</v>
      </c>
      <c r="B6" s="230">
        <v>5.2000000000000005E-2</v>
      </c>
      <c r="C6" s="230">
        <v>8.8000000000000009E-2</v>
      </c>
      <c r="D6" s="230">
        <v>0.13800000000000001</v>
      </c>
    </row>
    <row r="7" spans="1:4" ht="14.45" customHeight="1" x14ac:dyDescent="0.2">
      <c r="A7" s="237" t="s">
        <v>340</v>
      </c>
      <c r="B7" s="232">
        <v>5.7000000000000002E-2</v>
      </c>
      <c r="C7" s="232">
        <v>0.10400000000000001</v>
      </c>
      <c r="D7" s="232">
        <v>0.16500000000000001</v>
      </c>
    </row>
    <row r="8" spans="1:4" ht="14.45" customHeight="1" x14ac:dyDescent="0.2">
      <c r="A8" s="240" t="s">
        <v>341</v>
      </c>
      <c r="B8" s="230">
        <v>6.4000000000000001E-2</v>
      </c>
      <c r="C8" s="230">
        <v>0.115</v>
      </c>
      <c r="D8" s="230">
        <v>0.18</v>
      </c>
    </row>
    <row r="9" spans="1:4" ht="14.45" customHeight="1" x14ac:dyDescent="0.2">
      <c r="A9" s="237" t="s">
        <v>342</v>
      </c>
      <c r="B9" s="232">
        <v>7.9000000000000001E-2</v>
      </c>
      <c r="C9" s="232">
        <v>0.14599999999999999</v>
      </c>
      <c r="D9" s="232">
        <v>0.24199999999999999</v>
      </c>
    </row>
    <row r="10" spans="1:4" ht="14.45" customHeight="1" x14ac:dyDescent="0.2">
      <c r="A10" s="240" t="s">
        <v>343</v>
      </c>
      <c r="B10" s="230">
        <v>4.5999999999999999E-2</v>
      </c>
      <c r="C10" s="230">
        <v>7.8E-2</v>
      </c>
      <c r="D10" s="230">
        <v>0.11900000000000001</v>
      </c>
    </row>
    <row r="11" spans="1:4" ht="14.45" customHeight="1" x14ac:dyDescent="0.2">
      <c r="A11" s="237" t="s">
        <v>344</v>
      </c>
      <c r="B11" s="232">
        <v>8.900000000000001E-2</v>
      </c>
      <c r="C11" s="232">
        <v>0.17699999999999999</v>
      </c>
      <c r="D11" s="232">
        <v>0.29699999999999999</v>
      </c>
    </row>
    <row r="12" spans="1:4" ht="14.45" customHeight="1" x14ac:dyDescent="0.2">
      <c r="A12" s="240" t="s">
        <v>356</v>
      </c>
      <c r="B12" s="230">
        <v>5.4000000000000006E-2</v>
      </c>
      <c r="C12" s="230">
        <v>0.11</v>
      </c>
      <c r="D12" s="230">
        <v>0.193</v>
      </c>
    </row>
    <row r="13" spans="1:4" ht="14.45" customHeight="1" x14ac:dyDescent="0.2">
      <c r="A13" s="237" t="s">
        <v>345</v>
      </c>
      <c r="B13" s="232">
        <v>8.1000000000000003E-2</v>
      </c>
      <c r="C13" s="232">
        <v>0.153</v>
      </c>
      <c r="D13" s="232">
        <v>0.25700000000000001</v>
      </c>
    </row>
    <row r="14" spans="1:4" ht="14.45" customHeight="1" x14ac:dyDescent="0.2">
      <c r="A14" s="240" t="s">
        <v>346</v>
      </c>
      <c r="B14" s="230">
        <v>8.5000000000000006E-2</v>
      </c>
      <c r="C14" s="230">
        <v>0.158</v>
      </c>
      <c r="D14" s="230">
        <v>0.25900000000000001</v>
      </c>
    </row>
    <row r="15" spans="1:4" ht="14.45" customHeight="1" x14ac:dyDescent="0.2">
      <c r="A15" s="237" t="s">
        <v>347</v>
      </c>
      <c r="B15" s="232">
        <v>0.10099999999999999</v>
      </c>
      <c r="C15" s="232">
        <v>0.17800000000000002</v>
      </c>
      <c r="D15" s="232">
        <v>0.28499999999999998</v>
      </c>
    </row>
    <row r="16" spans="1:4" ht="14.45" customHeight="1" x14ac:dyDescent="0.2">
      <c r="A16" s="240" t="s">
        <v>348</v>
      </c>
      <c r="B16" s="230">
        <v>7.5999999999999998E-2</v>
      </c>
      <c r="C16" s="230">
        <v>0.13699999999999998</v>
      </c>
      <c r="D16" s="230">
        <v>0.21899999999999997</v>
      </c>
    </row>
    <row r="17" spans="1:4" ht="14.45" customHeight="1" x14ac:dyDescent="0.2">
      <c r="A17" s="237" t="s">
        <v>349</v>
      </c>
      <c r="B17" s="232">
        <v>6.7000000000000004E-2</v>
      </c>
      <c r="C17" s="232">
        <v>0.11900000000000001</v>
      </c>
      <c r="D17" s="232">
        <v>0.188</v>
      </c>
    </row>
    <row r="18" spans="1:4" ht="14.45" customHeight="1" x14ac:dyDescent="0.2">
      <c r="A18" s="240" t="s">
        <v>350</v>
      </c>
      <c r="B18" s="230">
        <v>6.3E-2</v>
      </c>
      <c r="C18" s="230">
        <v>0.114</v>
      </c>
      <c r="D18" s="230">
        <v>0.19</v>
      </c>
    </row>
    <row r="19" spans="1:4" ht="14.45" customHeight="1" x14ac:dyDescent="0.2">
      <c r="A19" s="237" t="s">
        <v>351</v>
      </c>
      <c r="B19" s="232">
        <v>9.3000000000000013E-2</v>
      </c>
      <c r="C19" s="232">
        <v>0.17399999999999999</v>
      </c>
      <c r="D19" s="232">
        <v>0.28800000000000003</v>
      </c>
    </row>
    <row r="20" spans="1:4" ht="14.45" customHeight="1" x14ac:dyDescent="0.2">
      <c r="A20" s="240" t="s">
        <v>352</v>
      </c>
      <c r="B20" s="230">
        <v>8.1000000000000003E-2</v>
      </c>
      <c r="C20" s="230">
        <v>0.156</v>
      </c>
      <c r="D20" s="230">
        <v>0.27</v>
      </c>
    </row>
    <row r="21" spans="1:4" ht="14.45" customHeight="1" x14ac:dyDescent="0.2">
      <c r="A21" s="237" t="s">
        <v>353</v>
      </c>
      <c r="B21" s="232">
        <v>4.2999999999999997E-2</v>
      </c>
      <c r="C21" s="232">
        <v>9.6999999999999989E-2</v>
      </c>
      <c r="D21" s="232">
        <v>0.17899999999999999</v>
      </c>
    </row>
    <row r="22" spans="1:4" ht="14.45" customHeight="1" x14ac:dyDescent="0.2">
      <c r="A22" s="240" t="s">
        <v>354</v>
      </c>
      <c r="B22" s="230">
        <v>9.0999999999999998E-2</v>
      </c>
      <c r="C22" s="230">
        <v>0.17399999999999999</v>
      </c>
      <c r="D22" s="230">
        <v>0.28100000000000003</v>
      </c>
    </row>
    <row r="23" spans="1:4" ht="14.45" customHeight="1" x14ac:dyDescent="0.2">
      <c r="A23" s="237" t="s">
        <v>355</v>
      </c>
      <c r="B23" s="232">
        <v>7.0999999999999994E-2</v>
      </c>
      <c r="C23" s="232">
        <v>0.14000000000000001</v>
      </c>
      <c r="D23" s="232">
        <v>0.23699999999999999</v>
      </c>
    </row>
    <row r="24" spans="1:4" ht="14.45" customHeight="1" x14ac:dyDescent="0.2">
      <c r="A24" s="76" t="s">
        <v>399</v>
      </c>
      <c r="B24" s="242"/>
      <c r="C24" s="242"/>
      <c r="D24" s="242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G109"/>
  <sheetViews>
    <sheetView workbookViewId="0"/>
  </sheetViews>
  <sheetFormatPr baseColWidth="10" defaultRowHeight="14.45" customHeight="1" x14ac:dyDescent="0.2"/>
  <cols>
    <col min="1" max="1" width="40.42578125" customWidth="1"/>
    <col min="2" max="2" width="15.7109375" customWidth="1"/>
    <col min="3" max="3" width="16.85546875" customWidth="1"/>
    <col min="4" max="4" width="19" customWidth="1"/>
    <col min="5" max="5" width="20" customWidth="1"/>
    <col min="6" max="7" width="15.7109375" customWidth="1"/>
  </cols>
  <sheetData>
    <row r="1" spans="1:7" ht="15.75" customHeight="1" x14ac:dyDescent="0.2">
      <c r="A1" s="233" t="s">
        <v>603</v>
      </c>
      <c r="B1" s="233"/>
      <c r="C1" s="233"/>
      <c r="D1" s="233"/>
      <c r="E1" s="233"/>
      <c r="F1" s="234"/>
      <c r="G1" s="234"/>
    </row>
    <row r="2" spans="1:7" ht="14.45" customHeight="1" x14ac:dyDescent="0.2">
      <c r="A2" s="234"/>
      <c r="B2" s="234"/>
      <c r="C2" s="234"/>
      <c r="D2" s="234"/>
      <c r="E2" s="234"/>
      <c r="F2" s="234"/>
      <c r="G2" s="234"/>
    </row>
    <row r="3" spans="1:7" ht="28.9" customHeight="1" x14ac:dyDescent="0.2">
      <c r="A3" s="219"/>
      <c r="B3" s="220" t="s">
        <v>595</v>
      </c>
      <c r="C3" s="220" t="s">
        <v>596</v>
      </c>
      <c r="D3" s="220" t="s">
        <v>597</v>
      </c>
      <c r="E3" s="220" t="s">
        <v>598</v>
      </c>
      <c r="F3" s="220" t="s">
        <v>397</v>
      </c>
      <c r="G3" s="220" t="s">
        <v>398</v>
      </c>
    </row>
    <row r="4" spans="1:7" ht="14.45" customHeight="1" x14ac:dyDescent="0.2">
      <c r="A4" s="235" t="s">
        <v>85</v>
      </c>
      <c r="B4" s="266">
        <v>34330</v>
      </c>
      <c r="C4" s="266">
        <v>13643</v>
      </c>
      <c r="D4" s="267">
        <v>20416</v>
      </c>
      <c r="E4" s="267">
        <v>17150</v>
      </c>
      <c r="F4" s="236">
        <v>34.6</v>
      </c>
      <c r="G4" s="236">
        <v>3</v>
      </c>
    </row>
    <row r="5" spans="1:7" ht="14.45" customHeight="1" x14ac:dyDescent="0.2">
      <c r="A5" s="237" t="s">
        <v>422</v>
      </c>
      <c r="B5" s="238"/>
      <c r="C5" s="238"/>
      <c r="D5" s="264"/>
      <c r="E5" s="264"/>
      <c r="F5" s="239"/>
      <c r="G5" s="239"/>
    </row>
    <row r="6" spans="1:7" ht="14.45" customHeight="1" x14ac:dyDescent="0.2">
      <c r="A6" s="244" t="s">
        <v>423</v>
      </c>
      <c r="B6" s="265">
        <v>43007.129483500699</v>
      </c>
      <c r="C6" s="265">
        <v>19302.970588235301</v>
      </c>
      <c r="D6" s="265">
        <v>28683.549139167899</v>
      </c>
      <c r="E6" s="265">
        <v>24138.4505021521</v>
      </c>
      <c r="F6" s="241">
        <v>37.283213773314202</v>
      </c>
      <c r="G6" s="241">
        <v>3.2463055954089</v>
      </c>
    </row>
    <row r="7" spans="1:7" ht="14.45" customHeight="1" x14ac:dyDescent="0.2">
      <c r="A7" s="227" t="s">
        <v>424</v>
      </c>
      <c r="B7" s="264">
        <v>55161.3117770768</v>
      </c>
      <c r="C7" s="264">
        <v>22790.2505257624</v>
      </c>
      <c r="D7" s="264">
        <v>37808.718454258698</v>
      </c>
      <c r="E7" s="264">
        <v>27890.509989484799</v>
      </c>
      <c r="F7" s="239">
        <v>42.204784437434299</v>
      </c>
      <c r="G7" s="239">
        <v>3.6652733964248201</v>
      </c>
    </row>
    <row r="8" spans="1:7" ht="14.45" customHeight="1" x14ac:dyDescent="0.2">
      <c r="A8" s="244" t="s">
        <v>425</v>
      </c>
      <c r="B8" s="265">
        <v>32622.142191516701</v>
      </c>
      <c r="C8" s="265">
        <v>15167.1275706941</v>
      </c>
      <c r="D8" s="265">
        <v>21492.7731362468</v>
      </c>
      <c r="E8" s="265">
        <v>18783.933161953701</v>
      </c>
      <c r="F8" s="241">
        <v>33.0255623393316</v>
      </c>
      <c r="G8" s="241">
        <v>2.9981683804627299</v>
      </c>
    </row>
    <row r="9" spans="1:7" ht="14.45" customHeight="1" x14ac:dyDescent="0.2">
      <c r="A9" s="227" t="s">
        <v>426</v>
      </c>
      <c r="B9" s="264">
        <v>33081.6563670412</v>
      </c>
      <c r="C9" s="264">
        <v>15495.5730337079</v>
      </c>
      <c r="D9" s="264">
        <v>22317.90917603</v>
      </c>
      <c r="E9" s="264">
        <v>18974.719101123599</v>
      </c>
      <c r="F9" s="239">
        <v>35.3265917602996</v>
      </c>
      <c r="G9" s="239">
        <v>3.19232209737828</v>
      </c>
    </row>
    <row r="10" spans="1:7" ht="14.45" customHeight="1" x14ac:dyDescent="0.2">
      <c r="A10" s="244" t="s">
        <v>427</v>
      </c>
      <c r="B10" s="265">
        <v>38366.186310707199</v>
      </c>
      <c r="C10" s="265">
        <v>17457.309003124101</v>
      </c>
      <c r="D10" s="265">
        <v>25187.6299346776</v>
      </c>
      <c r="E10" s="265">
        <v>20481.013916501</v>
      </c>
      <c r="F10" s="241">
        <v>37.954302754899203</v>
      </c>
      <c r="G10" s="241">
        <v>3.4520022720818</v>
      </c>
    </row>
    <row r="11" spans="1:7" ht="14.45" customHeight="1" x14ac:dyDescent="0.2">
      <c r="A11" s="227" t="s">
        <v>428</v>
      </c>
      <c r="B11" s="264">
        <v>54499.439921791702</v>
      </c>
      <c r="C11" s="264">
        <v>22979.850693210101</v>
      </c>
      <c r="D11" s="264">
        <v>35371.387842161399</v>
      </c>
      <c r="E11" s="264">
        <v>28443.067899040201</v>
      </c>
      <c r="F11" s="239">
        <v>39.551848560255998</v>
      </c>
      <c r="G11" s="239">
        <v>3.8678812655527901</v>
      </c>
    </row>
    <row r="12" spans="1:7" ht="14.45" customHeight="1" x14ac:dyDescent="0.2">
      <c r="A12" s="240" t="s">
        <v>429</v>
      </c>
      <c r="B12" s="265"/>
      <c r="C12" s="265"/>
      <c r="D12" s="265"/>
      <c r="E12" s="265"/>
      <c r="F12" s="241"/>
      <c r="G12" s="241"/>
    </row>
    <row r="13" spans="1:7" ht="14.45" customHeight="1" x14ac:dyDescent="0.2">
      <c r="A13" s="227" t="s">
        <v>430</v>
      </c>
      <c r="B13" s="264">
        <v>36937.526117348003</v>
      </c>
      <c r="C13" s="264">
        <v>16071.6600720186</v>
      </c>
      <c r="D13" s="264">
        <v>23551.6759584834</v>
      </c>
      <c r="E13" s="264">
        <v>20973.889006566402</v>
      </c>
      <c r="F13" s="239">
        <v>33.261126879898299</v>
      </c>
      <c r="G13" s="239">
        <v>3.0881465791145901</v>
      </c>
    </row>
    <row r="14" spans="1:7" ht="14.45" customHeight="1" x14ac:dyDescent="0.2">
      <c r="A14" s="244" t="s">
        <v>431</v>
      </c>
      <c r="B14" s="265">
        <v>80299.973300970902</v>
      </c>
      <c r="C14" s="265">
        <v>30063.256139348901</v>
      </c>
      <c r="D14" s="265">
        <v>47777.628783552304</v>
      </c>
      <c r="E14" s="265">
        <v>33612.792689891503</v>
      </c>
      <c r="F14" s="241">
        <v>42.209037692747003</v>
      </c>
      <c r="G14" s="241">
        <v>3.125899486008</v>
      </c>
    </row>
    <row r="15" spans="1:7" ht="14.45" customHeight="1" x14ac:dyDescent="0.2">
      <c r="A15" s="227" t="s">
        <v>432</v>
      </c>
      <c r="B15" s="264">
        <v>53113.562057335599</v>
      </c>
      <c r="C15" s="264">
        <v>20940.563659359199</v>
      </c>
      <c r="D15" s="264">
        <v>33051.171585160198</v>
      </c>
      <c r="E15" s="264">
        <v>27820.868465430001</v>
      </c>
      <c r="F15" s="239">
        <v>34.6015092748735</v>
      </c>
      <c r="G15" s="239">
        <v>2.7773861720067501</v>
      </c>
    </row>
    <row r="16" spans="1:7" ht="14.45" customHeight="1" x14ac:dyDescent="0.2">
      <c r="A16" s="240" t="s">
        <v>433</v>
      </c>
      <c r="B16" s="265"/>
      <c r="C16" s="265"/>
      <c r="D16" s="265"/>
      <c r="E16" s="265"/>
      <c r="F16" s="241"/>
      <c r="G16" s="241"/>
    </row>
    <row r="17" spans="1:7" ht="14.45" customHeight="1" x14ac:dyDescent="0.2">
      <c r="A17" s="227" t="s">
        <v>434</v>
      </c>
      <c r="B17" s="264">
        <v>36783.9647286197</v>
      </c>
      <c r="C17" s="264">
        <v>16219.357867611499</v>
      </c>
      <c r="D17" s="264">
        <v>23564.258978901598</v>
      </c>
      <c r="E17" s="264">
        <v>21140.417136414901</v>
      </c>
      <c r="F17" s="239">
        <v>33.528168787244297</v>
      </c>
      <c r="G17" s="239">
        <v>2.98215493638267</v>
      </c>
    </row>
    <row r="18" spans="1:7" ht="14.45" customHeight="1" x14ac:dyDescent="0.2">
      <c r="A18" s="244" t="s">
        <v>435</v>
      </c>
      <c r="B18" s="265">
        <v>37204.579530049697</v>
      </c>
      <c r="C18" s="265">
        <v>16495.548350655201</v>
      </c>
      <c r="D18" s="265">
        <v>23782.923407139599</v>
      </c>
      <c r="E18" s="265">
        <v>19070.492544057801</v>
      </c>
      <c r="F18" s="241">
        <v>38.839855399909602</v>
      </c>
      <c r="G18" s="241">
        <v>3.5214866696791698</v>
      </c>
    </row>
    <row r="19" spans="1:7" ht="14.45" customHeight="1" x14ac:dyDescent="0.2">
      <c r="A19" s="227" t="s">
        <v>436</v>
      </c>
      <c r="B19" s="264">
        <v>40096.313406770598</v>
      </c>
      <c r="C19" s="264">
        <v>16222.205467490599</v>
      </c>
      <c r="D19" s="264">
        <v>24223.409054271899</v>
      </c>
      <c r="E19" s="264">
        <v>21396.876679204699</v>
      </c>
      <c r="F19" s="239">
        <v>32.201598602901697</v>
      </c>
      <c r="G19" s="239">
        <v>2.8824758194519098</v>
      </c>
    </row>
    <row r="20" spans="1:7" ht="14.45" customHeight="1" x14ac:dyDescent="0.2">
      <c r="A20" s="244" t="s">
        <v>437</v>
      </c>
      <c r="B20" s="265">
        <v>41802.144901847802</v>
      </c>
      <c r="C20" s="265">
        <v>17218.0851242965</v>
      </c>
      <c r="D20" s="265">
        <v>25502.8227500332</v>
      </c>
      <c r="E20" s="265">
        <v>22555.2643240129</v>
      </c>
      <c r="F20" s="241">
        <v>33.370505605530198</v>
      </c>
      <c r="G20" s="241">
        <v>2.9925067576549802</v>
      </c>
    </row>
    <row r="21" spans="1:7" ht="14.45" customHeight="1" x14ac:dyDescent="0.2">
      <c r="A21" s="237" t="s">
        <v>438</v>
      </c>
      <c r="B21" s="264"/>
      <c r="C21" s="264"/>
      <c r="D21" s="264"/>
      <c r="E21" s="264"/>
      <c r="F21" s="239"/>
      <c r="G21" s="239"/>
    </row>
    <row r="22" spans="1:7" ht="14.45" customHeight="1" x14ac:dyDescent="0.2">
      <c r="A22" s="244" t="s">
        <v>439</v>
      </c>
      <c r="B22" s="265">
        <v>38698.748512425598</v>
      </c>
      <c r="C22" s="265">
        <v>15312.087591879599</v>
      </c>
      <c r="D22" s="265">
        <v>22651.813878193901</v>
      </c>
      <c r="E22" s="265">
        <v>20879.0864543227</v>
      </c>
      <c r="F22" s="241">
        <v>29.573372418620899</v>
      </c>
      <c r="G22" s="241">
        <v>2.6205722786139298</v>
      </c>
    </row>
    <row r="23" spans="1:7" ht="14.45" customHeight="1" x14ac:dyDescent="0.2">
      <c r="A23" s="227" t="s">
        <v>440</v>
      </c>
      <c r="B23" s="264">
        <v>31557.759452783601</v>
      </c>
      <c r="C23" s="264">
        <v>13047.1930457914</v>
      </c>
      <c r="D23" s="264">
        <v>18960.454493634799</v>
      </c>
      <c r="E23" s="264">
        <v>16199.819494584801</v>
      </c>
      <c r="F23" s="239">
        <v>35.218506555196697</v>
      </c>
      <c r="G23" s="239">
        <v>3.34518335550066</v>
      </c>
    </row>
    <row r="24" spans="1:7" ht="14.45" customHeight="1" x14ac:dyDescent="0.2">
      <c r="A24" s="244" t="s">
        <v>441</v>
      </c>
      <c r="B24" s="265">
        <v>23431.253102746701</v>
      </c>
      <c r="C24" s="265">
        <v>9790.9385554425207</v>
      </c>
      <c r="D24" s="265">
        <v>13965.158697863701</v>
      </c>
      <c r="E24" s="265">
        <v>12300.986775178</v>
      </c>
      <c r="F24" s="241">
        <v>33.328708036622601</v>
      </c>
      <c r="G24" s="241">
        <v>3.0863479145473001</v>
      </c>
    </row>
    <row r="25" spans="1:7" ht="14.45" customHeight="1" x14ac:dyDescent="0.2">
      <c r="A25" s="227" t="s">
        <v>442</v>
      </c>
      <c r="B25" s="264">
        <v>47977.814463900198</v>
      </c>
      <c r="C25" s="264">
        <v>17010.136723434902</v>
      </c>
      <c r="D25" s="264">
        <v>27223.390861117801</v>
      </c>
      <c r="E25" s="264">
        <v>24095.430558887001</v>
      </c>
      <c r="F25" s="239">
        <v>30.5579275605661</v>
      </c>
      <c r="G25" s="239">
        <v>2.5750359798512799</v>
      </c>
    </row>
    <row r="26" spans="1:7" ht="14.45" customHeight="1" x14ac:dyDescent="0.2">
      <c r="A26" s="240" t="s">
        <v>443</v>
      </c>
      <c r="B26" s="265"/>
      <c r="C26" s="265"/>
      <c r="D26" s="265"/>
      <c r="E26" s="265"/>
      <c r="F26" s="241"/>
      <c r="G26" s="241"/>
    </row>
    <row r="27" spans="1:7" ht="14.45" customHeight="1" x14ac:dyDescent="0.2">
      <c r="A27" s="227" t="s">
        <v>444</v>
      </c>
      <c r="B27" s="264">
        <v>29045.9896267482</v>
      </c>
      <c r="C27" s="264">
        <v>11737.4467907752</v>
      </c>
      <c r="D27" s="264">
        <v>17164.233398166201</v>
      </c>
      <c r="E27" s="264">
        <v>15508.497730851201</v>
      </c>
      <c r="F27" s="239">
        <v>32.069213670464002</v>
      </c>
      <c r="G27" s="239">
        <v>2.9416041493007299</v>
      </c>
    </row>
    <row r="28" spans="1:7" ht="14.45" customHeight="1" x14ac:dyDescent="0.2">
      <c r="A28" s="244" t="s">
        <v>445</v>
      </c>
      <c r="B28" s="265">
        <v>31420.261355406099</v>
      </c>
      <c r="C28" s="265">
        <v>13155.111846870101</v>
      </c>
      <c r="D28" s="265">
        <v>19223.830315571598</v>
      </c>
      <c r="E28" s="265">
        <v>17283.047077082301</v>
      </c>
      <c r="F28" s="241">
        <v>32.232478013450603</v>
      </c>
      <c r="G28" s="241">
        <v>2.93416451112261</v>
      </c>
    </row>
    <row r="29" spans="1:7" ht="14.45" customHeight="1" x14ac:dyDescent="0.2">
      <c r="A29" s="227" t="s">
        <v>446</v>
      </c>
      <c r="B29" s="264">
        <v>33249.408257468902</v>
      </c>
      <c r="C29" s="264">
        <v>14218.0833440185</v>
      </c>
      <c r="D29" s="264">
        <v>20757.2681112963</v>
      </c>
      <c r="E29" s="264">
        <v>18400.602641364301</v>
      </c>
      <c r="F29" s="239">
        <v>32.5058725477625</v>
      </c>
      <c r="G29" s="239">
        <v>2.8792024618540801</v>
      </c>
    </row>
    <row r="30" spans="1:7" ht="14.45" customHeight="1" x14ac:dyDescent="0.2">
      <c r="A30" s="244" t="s">
        <v>447</v>
      </c>
      <c r="B30" s="265">
        <v>28453.719029374199</v>
      </c>
      <c r="C30" s="265">
        <v>10958.461047254101</v>
      </c>
      <c r="D30" s="265">
        <v>16236.3321722977</v>
      </c>
      <c r="E30" s="265">
        <v>14415.9932659933</v>
      </c>
      <c r="F30" s="241">
        <v>31.764251712527599</v>
      </c>
      <c r="G30" s="241">
        <v>2.8319981423429699</v>
      </c>
    </row>
    <row r="31" spans="1:7" ht="14.45" customHeight="1" x14ac:dyDescent="0.2">
      <c r="A31" s="227" t="s">
        <v>448</v>
      </c>
      <c r="B31" s="264">
        <v>35163.185702376002</v>
      </c>
      <c r="C31" s="264">
        <v>13804.5617965819</v>
      </c>
      <c r="D31" s="264">
        <v>20660.421946644401</v>
      </c>
      <c r="E31" s="264">
        <v>18961.129637348899</v>
      </c>
      <c r="F31" s="239">
        <v>30.595612755314701</v>
      </c>
      <c r="G31" s="239">
        <v>2.6700917048770298</v>
      </c>
    </row>
    <row r="32" spans="1:7" ht="14.45" customHeight="1" x14ac:dyDescent="0.2">
      <c r="A32" s="240" t="s">
        <v>449</v>
      </c>
      <c r="B32" s="265"/>
      <c r="C32" s="265"/>
      <c r="D32" s="265"/>
      <c r="E32" s="265"/>
      <c r="F32" s="241"/>
      <c r="G32" s="241"/>
    </row>
    <row r="33" spans="1:7" ht="14.45" customHeight="1" x14ac:dyDescent="0.2">
      <c r="A33" s="227" t="s">
        <v>450</v>
      </c>
      <c r="B33" s="264">
        <v>60987.455201443197</v>
      </c>
      <c r="C33" s="264">
        <v>22803.9869212267</v>
      </c>
      <c r="D33" s="264">
        <v>36701.465874924797</v>
      </c>
      <c r="E33" s="264">
        <v>30449.052916416102</v>
      </c>
      <c r="F33" s="239">
        <v>34.919993986770898</v>
      </c>
      <c r="G33" s="239">
        <v>2.7456704750451002</v>
      </c>
    </row>
    <row r="34" spans="1:7" ht="14.45" customHeight="1" x14ac:dyDescent="0.2">
      <c r="A34" s="244" t="s">
        <v>451</v>
      </c>
      <c r="B34" s="265">
        <v>46151.2577965409</v>
      </c>
      <c r="C34" s="265">
        <v>18152.152049570999</v>
      </c>
      <c r="D34" s="265">
        <v>27564.344069181501</v>
      </c>
      <c r="E34" s="265">
        <v>23659.3898951382</v>
      </c>
      <c r="F34" s="241">
        <v>34.423532616096999</v>
      </c>
      <c r="G34" s="241">
        <v>3.0625085115075601</v>
      </c>
    </row>
    <row r="35" spans="1:7" ht="14.45" customHeight="1" x14ac:dyDescent="0.2">
      <c r="A35" s="227" t="s">
        <v>452</v>
      </c>
      <c r="B35" s="264">
        <v>64683.579780564301</v>
      </c>
      <c r="C35" s="264">
        <v>23150.4611285266</v>
      </c>
      <c r="D35" s="264">
        <v>36875.413009404401</v>
      </c>
      <c r="E35" s="264">
        <v>30849.153605015701</v>
      </c>
      <c r="F35" s="239">
        <v>33.443840125391901</v>
      </c>
      <c r="G35" s="239">
        <v>2.8221630094043899</v>
      </c>
    </row>
    <row r="36" spans="1:7" ht="14.45" customHeight="1" x14ac:dyDescent="0.2">
      <c r="A36" s="244" t="s">
        <v>453</v>
      </c>
      <c r="B36" s="265">
        <v>50096.614359733503</v>
      </c>
      <c r="C36" s="265">
        <v>18893.807549962999</v>
      </c>
      <c r="D36" s="265">
        <v>28964.797927461099</v>
      </c>
      <c r="E36" s="265">
        <v>27174.093264248699</v>
      </c>
      <c r="F36" s="241">
        <v>30.188008882309401</v>
      </c>
      <c r="G36" s="241">
        <v>2.5440044411547</v>
      </c>
    </row>
    <row r="37" spans="1:7" ht="14.45" customHeight="1" x14ac:dyDescent="0.2">
      <c r="A37" s="237" t="s">
        <v>454</v>
      </c>
      <c r="B37" s="264"/>
      <c r="C37" s="264"/>
      <c r="D37" s="264"/>
      <c r="E37" s="264"/>
      <c r="F37" s="239"/>
      <c r="G37" s="239"/>
    </row>
    <row r="38" spans="1:7" ht="14.45" customHeight="1" x14ac:dyDescent="0.2">
      <c r="A38" s="244" t="s">
        <v>455</v>
      </c>
      <c r="B38" s="265">
        <v>29116.575373993099</v>
      </c>
      <c r="C38" s="265">
        <v>11856.452167242</v>
      </c>
      <c r="D38" s="265">
        <v>17233.0035289605</v>
      </c>
      <c r="E38" s="265">
        <v>15551.6532412735</v>
      </c>
      <c r="F38" s="241">
        <v>31.5879363252781</v>
      </c>
      <c r="G38" s="241">
        <v>2.8540007671653198</v>
      </c>
    </row>
    <row r="39" spans="1:7" ht="14.45" customHeight="1" x14ac:dyDescent="0.2">
      <c r="A39" s="227" t="s">
        <v>456</v>
      </c>
      <c r="B39" s="264">
        <v>27998.4723587224</v>
      </c>
      <c r="C39" s="264">
        <v>11346.597665847699</v>
      </c>
      <c r="D39" s="264">
        <v>16620.4723587224</v>
      </c>
      <c r="E39" s="264">
        <v>15249.9385749386</v>
      </c>
      <c r="F39" s="239">
        <v>30.319594594594601</v>
      </c>
      <c r="G39" s="239">
        <v>2.5715601965602</v>
      </c>
    </row>
    <row r="40" spans="1:7" ht="14.45" customHeight="1" x14ac:dyDescent="0.2">
      <c r="A40" s="244" t="s">
        <v>457</v>
      </c>
      <c r="B40" s="265">
        <v>23697.506770890701</v>
      </c>
      <c r="C40" s="265">
        <v>9429.5344049322903</v>
      </c>
      <c r="D40" s="265">
        <v>13796.0602223935</v>
      </c>
      <c r="E40" s="265">
        <v>12435.1921171419</v>
      </c>
      <c r="F40" s="241">
        <v>31.009556313993201</v>
      </c>
      <c r="G40" s="241">
        <v>2.7816580424969701</v>
      </c>
    </row>
    <row r="41" spans="1:7" ht="14.45" customHeight="1" x14ac:dyDescent="0.2">
      <c r="A41" s="227" t="s">
        <v>458</v>
      </c>
      <c r="B41" s="264">
        <v>21764.6890348372</v>
      </c>
      <c r="C41" s="264">
        <v>8043.5619645916604</v>
      </c>
      <c r="D41" s="264">
        <v>11916.174471730399</v>
      </c>
      <c r="E41" s="264">
        <v>10476.013706453499</v>
      </c>
      <c r="F41" s="239">
        <v>33.187692747001698</v>
      </c>
      <c r="G41" s="239">
        <v>3.20685322672758</v>
      </c>
    </row>
    <row r="42" spans="1:7" ht="14.45" customHeight="1" x14ac:dyDescent="0.2">
      <c r="A42" s="244" t="s">
        <v>459</v>
      </c>
      <c r="B42" s="265">
        <v>32333.019284853399</v>
      </c>
      <c r="C42" s="265">
        <v>12611.084371233401</v>
      </c>
      <c r="D42" s="265">
        <v>18545.623141823999</v>
      </c>
      <c r="E42" s="265">
        <v>17211.169144234598</v>
      </c>
      <c r="F42" s="241">
        <v>28.030212936922499</v>
      </c>
      <c r="G42" s="241">
        <v>2.4502209722780202</v>
      </c>
    </row>
    <row r="43" spans="1:7" ht="14.45" customHeight="1" x14ac:dyDescent="0.2">
      <c r="A43" s="237" t="s">
        <v>356</v>
      </c>
      <c r="B43" s="264"/>
      <c r="C43" s="264"/>
      <c r="D43" s="264"/>
      <c r="E43" s="264"/>
      <c r="F43" s="239"/>
      <c r="G43" s="239"/>
    </row>
    <row r="44" spans="1:7" ht="14.45" customHeight="1" x14ac:dyDescent="0.2">
      <c r="A44" s="244" t="s">
        <v>460</v>
      </c>
      <c r="B44" s="265">
        <v>33123.275490275897</v>
      </c>
      <c r="C44" s="265">
        <v>13454.102530718499</v>
      </c>
      <c r="D44" s="265">
        <v>19777.621816258401</v>
      </c>
      <c r="E44" s="265">
        <v>18017.3671576206</v>
      </c>
      <c r="F44" s="241">
        <v>31.082858654080901</v>
      </c>
      <c r="G44" s="241">
        <v>2.8000325494344498</v>
      </c>
    </row>
    <row r="45" spans="1:7" ht="14.45" customHeight="1" x14ac:dyDescent="0.2">
      <c r="A45" s="227" t="s">
        <v>461</v>
      </c>
      <c r="B45" s="264">
        <v>31388.461585304001</v>
      </c>
      <c r="C45" s="264">
        <v>11841.8312189181</v>
      </c>
      <c r="D45" s="264">
        <v>17798.038871409699</v>
      </c>
      <c r="E45" s="264">
        <v>16721.460468892699</v>
      </c>
      <c r="F45" s="239">
        <v>26.579397137927501</v>
      </c>
      <c r="G45" s="239">
        <v>2.3558713082309999</v>
      </c>
    </row>
    <row r="46" spans="1:7" ht="14.45" customHeight="1" x14ac:dyDescent="0.2">
      <c r="A46" s="244" t="s">
        <v>462</v>
      </c>
      <c r="B46" s="265">
        <v>33226.104577056802</v>
      </c>
      <c r="C46" s="265">
        <v>13178.0060834299</v>
      </c>
      <c r="D46" s="265">
        <v>19316.7505793743</v>
      </c>
      <c r="E46" s="265">
        <v>18053.321745847799</v>
      </c>
      <c r="F46" s="241">
        <v>27.831112398609498</v>
      </c>
      <c r="G46" s="241">
        <v>2.4735612205484698</v>
      </c>
    </row>
    <row r="47" spans="1:7" ht="14.45" customHeight="1" x14ac:dyDescent="0.2">
      <c r="A47" s="227" t="s">
        <v>463</v>
      </c>
      <c r="B47" s="264">
        <v>34831.5614319706</v>
      </c>
      <c r="C47" s="264">
        <v>13402.5603504218</v>
      </c>
      <c r="D47" s="264">
        <v>20108.081008003501</v>
      </c>
      <c r="E47" s="264">
        <v>18683.171101016698</v>
      </c>
      <c r="F47" s="239">
        <v>28.195014060134099</v>
      </c>
      <c r="G47" s="239">
        <v>2.4527903958468502</v>
      </c>
    </row>
    <row r="48" spans="1:7" ht="14.45" customHeight="1" x14ac:dyDescent="0.2">
      <c r="A48" s="244" t="s">
        <v>464</v>
      </c>
      <c r="B48" s="265">
        <v>30822.4466921815</v>
      </c>
      <c r="C48" s="265">
        <v>11995.476763258601</v>
      </c>
      <c r="D48" s="265">
        <v>17843.427556041599</v>
      </c>
      <c r="E48" s="265">
        <v>16428.184800437401</v>
      </c>
      <c r="F48" s="241">
        <v>31.242208857299101</v>
      </c>
      <c r="G48" s="241">
        <v>2.84844177145981</v>
      </c>
    </row>
    <row r="49" spans="1:7" ht="14.45" customHeight="1" x14ac:dyDescent="0.2">
      <c r="A49" s="237" t="s">
        <v>465</v>
      </c>
      <c r="B49" s="264"/>
      <c r="C49" s="264"/>
      <c r="D49" s="264"/>
      <c r="E49" s="264"/>
      <c r="F49" s="239"/>
      <c r="G49" s="239"/>
    </row>
    <row r="50" spans="1:7" ht="14.45" customHeight="1" x14ac:dyDescent="0.2">
      <c r="A50" s="244" t="s">
        <v>466</v>
      </c>
      <c r="B50" s="265">
        <v>30065.609385113301</v>
      </c>
      <c r="C50" s="265">
        <v>12128.3807119741</v>
      </c>
      <c r="D50" s="265">
        <v>17837.2618122977</v>
      </c>
      <c r="E50" s="265">
        <v>15793.0420711974</v>
      </c>
      <c r="F50" s="241">
        <v>33.364019417475703</v>
      </c>
      <c r="G50" s="241">
        <v>3.0468478964401302</v>
      </c>
    </row>
    <row r="51" spans="1:7" ht="14.45" customHeight="1" x14ac:dyDescent="0.2">
      <c r="A51" s="227" t="s">
        <v>467</v>
      </c>
      <c r="B51" s="264">
        <v>29860.569757135301</v>
      </c>
      <c r="C51" s="264">
        <v>11487.747326124199</v>
      </c>
      <c r="D51" s="264">
        <v>17022.487915854199</v>
      </c>
      <c r="E51" s="264">
        <v>15605.9297996809</v>
      </c>
      <c r="F51" s="239">
        <v>30.037658807540002</v>
      </c>
      <c r="G51" s="239">
        <v>2.6275364888022201</v>
      </c>
    </row>
    <row r="52" spans="1:7" ht="14.45" customHeight="1" x14ac:dyDescent="0.2">
      <c r="A52" s="244" t="s">
        <v>468</v>
      </c>
      <c r="B52" s="265">
        <v>31284.7274522712</v>
      </c>
      <c r="C52" s="265">
        <v>12116.346938775499</v>
      </c>
      <c r="D52" s="265">
        <v>17990.643186306799</v>
      </c>
      <c r="E52" s="265">
        <v>16568.663594469999</v>
      </c>
      <c r="F52" s="241">
        <v>30.1545753785385</v>
      </c>
      <c r="G52" s="241">
        <v>2.63522053982883</v>
      </c>
    </row>
    <row r="53" spans="1:7" ht="14.45" customHeight="1" x14ac:dyDescent="0.2">
      <c r="A53" s="227" t="s">
        <v>469</v>
      </c>
      <c r="B53" s="264">
        <v>27151.067640584399</v>
      </c>
      <c r="C53" s="264">
        <v>10832.0567340404</v>
      </c>
      <c r="D53" s="264">
        <v>15915.341805083001</v>
      </c>
      <c r="E53" s="264">
        <v>14608.6301781069</v>
      </c>
      <c r="F53" s="239">
        <v>29.191685011006602</v>
      </c>
      <c r="G53" s="239">
        <v>2.5893436061637001</v>
      </c>
    </row>
    <row r="54" spans="1:7" ht="14.45" customHeight="1" x14ac:dyDescent="0.2">
      <c r="A54" s="244" t="s">
        <v>470</v>
      </c>
      <c r="B54" s="265">
        <v>27383.508188198601</v>
      </c>
      <c r="C54" s="265">
        <v>10880.633740577099</v>
      </c>
      <c r="D54" s="265">
        <v>16449.421367299201</v>
      </c>
      <c r="E54" s="265">
        <v>15140.434104497001</v>
      </c>
      <c r="F54" s="241">
        <v>31.290434104496999</v>
      </c>
      <c r="G54" s="241">
        <v>2.75645957889264</v>
      </c>
    </row>
    <row r="55" spans="1:7" ht="14.45" customHeight="1" x14ac:dyDescent="0.2">
      <c r="A55" s="237" t="s">
        <v>346</v>
      </c>
      <c r="B55" s="264"/>
      <c r="C55" s="264"/>
      <c r="D55" s="264"/>
      <c r="E55" s="264"/>
      <c r="F55" s="239"/>
      <c r="G55" s="239"/>
    </row>
    <row r="56" spans="1:7" ht="14.45" customHeight="1" x14ac:dyDescent="0.2">
      <c r="A56" s="244" t="s">
        <v>471</v>
      </c>
      <c r="B56" s="265">
        <v>30029.5362333833</v>
      </c>
      <c r="C56" s="265">
        <v>12175.4929395334</v>
      </c>
      <c r="D56" s="265">
        <v>17764.580923809001</v>
      </c>
      <c r="E56" s="265">
        <v>15711.8553768168</v>
      </c>
      <c r="F56" s="241">
        <v>32.981332436766202</v>
      </c>
      <c r="G56" s="241">
        <v>2.9411110536388598</v>
      </c>
    </row>
    <row r="57" spans="1:7" ht="14.45" customHeight="1" x14ac:dyDescent="0.2">
      <c r="A57" s="227" t="s">
        <v>472</v>
      </c>
      <c r="B57" s="264">
        <v>28439.8544176707</v>
      </c>
      <c r="C57" s="264">
        <v>11286.435659303899</v>
      </c>
      <c r="D57" s="264">
        <v>16657.016315261</v>
      </c>
      <c r="E57" s="264">
        <v>14926.978748326601</v>
      </c>
      <c r="F57" s="239">
        <v>33.259119812583698</v>
      </c>
      <c r="G57" s="239">
        <v>3.08070615796519</v>
      </c>
    </row>
    <row r="58" spans="1:7" ht="14.45" customHeight="1" x14ac:dyDescent="0.2">
      <c r="A58" s="244" t="s">
        <v>473</v>
      </c>
      <c r="B58" s="265">
        <v>31572.059381009101</v>
      </c>
      <c r="C58" s="265">
        <v>12324.48470836</v>
      </c>
      <c r="D58" s="265">
        <v>18374.111802948399</v>
      </c>
      <c r="E58" s="265">
        <v>16905.9518359125</v>
      </c>
      <c r="F58" s="241">
        <v>28.015300796630299</v>
      </c>
      <c r="G58" s="241">
        <v>2.4737981869792098</v>
      </c>
    </row>
    <row r="59" spans="1:7" ht="14.45" customHeight="1" x14ac:dyDescent="0.2">
      <c r="A59" s="227" t="s">
        <v>474</v>
      </c>
      <c r="B59" s="264">
        <v>25273.851156553799</v>
      </c>
      <c r="C59" s="264">
        <v>9699.8186389540697</v>
      </c>
      <c r="D59" s="264">
        <v>14396.599396580599</v>
      </c>
      <c r="E59" s="264">
        <v>13162.8394233993</v>
      </c>
      <c r="F59" s="239">
        <v>29.618236674488799</v>
      </c>
      <c r="G59" s="239">
        <v>2.87837747234328</v>
      </c>
    </row>
    <row r="60" spans="1:7" ht="14.45" customHeight="1" x14ac:dyDescent="0.2">
      <c r="A60" s="244" t="s">
        <v>475</v>
      </c>
      <c r="B60" s="265">
        <v>23395.239548169298</v>
      </c>
      <c r="C60" s="265">
        <v>8588.1452869384593</v>
      </c>
      <c r="D60" s="265">
        <v>12788.646195793301</v>
      </c>
      <c r="E60" s="265">
        <v>11511.101012724001</v>
      </c>
      <c r="F60" s="241">
        <v>33.111412620098697</v>
      </c>
      <c r="G60" s="241">
        <v>3.20797195533628</v>
      </c>
    </row>
    <row r="61" spans="1:7" ht="14.45" customHeight="1" x14ac:dyDescent="0.2">
      <c r="A61" s="227" t="s">
        <v>476</v>
      </c>
      <c r="B61" s="264">
        <v>29397.9767086674</v>
      </c>
      <c r="C61" s="264">
        <v>11898.5700649103</v>
      </c>
      <c r="D61" s="264">
        <v>17701.558991981699</v>
      </c>
      <c r="E61" s="264">
        <v>15384.8988163421</v>
      </c>
      <c r="F61" s="239">
        <v>33.060710194730802</v>
      </c>
      <c r="G61" s="239">
        <v>2.8738831615120302</v>
      </c>
    </row>
    <row r="62" spans="1:7" ht="14.45" customHeight="1" x14ac:dyDescent="0.2">
      <c r="A62" s="244" t="s">
        <v>477</v>
      </c>
      <c r="B62" s="265">
        <v>45759.585677401803</v>
      </c>
      <c r="C62" s="265">
        <v>17302.525886669398</v>
      </c>
      <c r="D62" s="265">
        <v>26625.349775784802</v>
      </c>
      <c r="E62" s="265">
        <v>24146.956108166902</v>
      </c>
      <c r="F62" s="241">
        <v>33.326987362413398</v>
      </c>
      <c r="G62" s="241">
        <v>3.11750237804049</v>
      </c>
    </row>
    <row r="63" spans="1:7" ht="14.45" customHeight="1" x14ac:dyDescent="0.2">
      <c r="A63" s="237" t="s">
        <v>347</v>
      </c>
      <c r="B63" s="264"/>
      <c r="C63" s="264"/>
      <c r="D63" s="264"/>
      <c r="E63" s="264"/>
      <c r="F63" s="239"/>
      <c r="G63" s="239"/>
    </row>
    <row r="64" spans="1:7" ht="14.45" customHeight="1" x14ac:dyDescent="0.2">
      <c r="A64" s="244" t="s">
        <v>478</v>
      </c>
      <c r="B64" s="265">
        <v>30086.013065543699</v>
      </c>
      <c r="C64" s="265">
        <v>11698.2966202354</v>
      </c>
      <c r="D64" s="265">
        <v>17517.087895475699</v>
      </c>
      <c r="E64" s="265">
        <v>15666.175359032501</v>
      </c>
      <c r="F64" s="241">
        <v>32.700993413238301</v>
      </c>
      <c r="G64" s="241">
        <v>2.8746895583630301</v>
      </c>
    </row>
    <row r="65" spans="1:7" ht="14.45" customHeight="1" x14ac:dyDescent="0.2">
      <c r="A65" s="227" t="s">
        <v>479</v>
      </c>
      <c r="B65" s="264">
        <v>27731.8486125007</v>
      </c>
      <c r="C65" s="264">
        <v>11578.5073455848</v>
      </c>
      <c r="D65" s="264">
        <v>17001.8864198831</v>
      </c>
      <c r="E65" s="264">
        <v>15035.3667526723</v>
      </c>
      <c r="F65" s="239">
        <v>34.470591332736603</v>
      </c>
      <c r="G65" s="239">
        <v>3.24560054762782</v>
      </c>
    </row>
    <row r="66" spans="1:7" ht="14.45" customHeight="1" x14ac:dyDescent="0.2">
      <c r="A66" s="244" t="s">
        <v>480</v>
      </c>
      <c r="B66" s="265">
        <v>28275.9830561657</v>
      </c>
      <c r="C66" s="265">
        <v>11444.492626294301</v>
      </c>
      <c r="D66" s="265">
        <v>16829.104486978398</v>
      </c>
      <c r="E66" s="265">
        <v>15283.7543144023</v>
      </c>
      <c r="F66" s="241">
        <v>31.2970662064638</v>
      </c>
      <c r="G66" s="241">
        <v>2.8801929714465002</v>
      </c>
    </row>
    <row r="67" spans="1:7" ht="14.45" customHeight="1" x14ac:dyDescent="0.2">
      <c r="A67" s="227" t="s">
        <v>481</v>
      </c>
      <c r="B67" s="264">
        <v>34662.300673528996</v>
      </c>
      <c r="C67" s="264">
        <v>13320.296098614799</v>
      </c>
      <c r="D67" s="264">
        <v>19881.986148176398</v>
      </c>
      <c r="E67" s="264">
        <v>17919.030372347199</v>
      </c>
      <c r="F67" s="239">
        <v>31.000139789045601</v>
      </c>
      <c r="G67" s="239">
        <v>2.8360909899606099</v>
      </c>
    </row>
    <row r="68" spans="1:7" ht="14.45" customHeight="1" x14ac:dyDescent="0.2">
      <c r="A68" s="244" t="s">
        <v>482</v>
      </c>
      <c r="B68" s="265">
        <v>24223.998326639899</v>
      </c>
      <c r="C68" s="265">
        <v>9070.3818607764406</v>
      </c>
      <c r="D68" s="265">
        <v>13640.6942771084</v>
      </c>
      <c r="E68" s="265">
        <v>11990.428380187401</v>
      </c>
      <c r="F68" s="241">
        <v>33.703246318607803</v>
      </c>
      <c r="G68" s="241">
        <v>2.8626506024096399</v>
      </c>
    </row>
    <row r="69" spans="1:7" ht="14.45" customHeight="1" x14ac:dyDescent="0.2">
      <c r="A69" s="237" t="s">
        <v>483</v>
      </c>
      <c r="B69" s="264"/>
      <c r="C69" s="264"/>
      <c r="D69" s="264"/>
      <c r="E69" s="264"/>
      <c r="F69" s="239"/>
      <c r="G69" s="239"/>
    </row>
    <row r="70" spans="1:7" ht="14.45" customHeight="1" x14ac:dyDescent="0.2">
      <c r="A70" s="244" t="s">
        <v>484</v>
      </c>
      <c r="B70" s="265">
        <v>30246.6156891555</v>
      </c>
      <c r="C70" s="265">
        <v>11789.5909962859</v>
      </c>
      <c r="D70" s="265">
        <v>17509.016529937599</v>
      </c>
      <c r="E70" s="265">
        <v>15696.2879066161</v>
      </c>
      <c r="F70" s="241">
        <v>31.2876331578303</v>
      </c>
      <c r="G70" s="241">
        <v>2.7168319660422</v>
      </c>
    </row>
    <row r="71" spans="1:7" ht="14.45" customHeight="1" x14ac:dyDescent="0.2">
      <c r="A71" s="227" t="s">
        <v>485</v>
      </c>
      <c r="B71" s="264">
        <v>32299.1426761861</v>
      </c>
      <c r="C71" s="264">
        <v>12925.583717181</v>
      </c>
      <c r="D71" s="264">
        <v>19167.448986642099</v>
      </c>
      <c r="E71" s="264">
        <v>17480.573468447699</v>
      </c>
      <c r="F71" s="239">
        <v>32.5840626439429</v>
      </c>
      <c r="G71" s="239">
        <v>2.99807692307692</v>
      </c>
    </row>
    <row r="72" spans="1:7" ht="14.45" customHeight="1" x14ac:dyDescent="0.2">
      <c r="A72" s="244" t="s">
        <v>486</v>
      </c>
      <c r="B72" s="265">
        <v>28506.613299651799</v>
      </c>
      <c r="C72" s="265">
        <v>11299.8129309756</v>
      </c>
      <c r="D72" s="265">
        <v>16764.219567146902</v>
      </c>
      <c r="E72" s="265">
        <v>15175.2133542705</v>
      </c>
      <c r="F72" s="241">
        <v>30.44677408343</v>
      </c>
      <c r="G72" s="241">
        <v>2.7078787465009899</v>
      </c>
    </row>
    <row r="73" spans="1:7" ht="14.45" customHeight="1" x14ac:dyDescent="0.2">
      <c r="A73" s="227" t="s">
        <v>487</v>
      </c>
      <c r="B73" s="264">
        <v>31636.860444245001</v>
      </c>
      <c r="C73" s="264">
        <v>12582.296612070901</v>
      </c>
      <c r="D73" s="264">
        <v>18557.090419564702</v>
      </c>
      <c r="E73" s="264">
        <v>16221.326004038599</v>
      </c>
      <c r="F73" s="239">
        <v>33.7707650886246</v>
      </c>
      <c r="G73" s="239">
        <v>3.0156607583576398</v>
      </c>
    </row>
    <row r="74" spans="1:7" ht="14.45" customHeight="1" x14ac:dyDescent="0.2">
      <c r="A74" s="244" t="s">
        <v>488</v>
      </c>
      <c r="B74" s="265">
        <v>57293.3990315923</v>
      </c>
      <c r="C74" s="265">
        <v>20077.6215272265</v>
      </c>
      <c r="D74" s="265">
        <v>32315.053976821699</v>
      </c>
      <c r="E74" s="265">
        <v>28340.998571201799</v>
      </c>
      <c r="F74" s="241">
        <v>34.031155739006202</v>
      </c>
      <c r="G74" s="241">
        <v>2.9577155103984798</v>
      </c>
    </row>
    <row r="75" spans="1:7" ht="14.45" customHeight="1" x14ac:dyDescent="0.2">
      <c r="A75" s="237" t="s">
        <v>349</v>
      </c>
      <c r="B75" s="264"/>
      <c r="C75" s="264"/>
      <c r="D75" s="264"/>
      <c r="E75" s="264"/>
      <c r="F75" s="239"/>
      <c r="G75" s="239"/>
    </row>
    <row r="76" spans="1:7" ht="14.45" customHeight="1" x14ac:dyDescent="0.2">
      <c r="A76" s="244" t="s">
        <v>489</v>
      </c>
      <c r="B76" s="265">
        <v>32117.5251331943</v>
      </c>
      <c r="C76" s="265">
        <v>12929.4272643039</v>
      </c>
      <c r="D76" s="265">
        <v>19044.114662960401</v>
      </c>
      <c r="E76" s="265">
        <v>17408.628677322198</v>
      </c>
      <c r="F76" s="241">
        <v>30.034537873523298</v>
      </c>
      <c r="G76" s="241">
        <v>2.5946374797313001</v>
      </c>
    </row>
    <row r="77" spans="1:7" ht="14.45" customHeight="1" x14ac:dyDescent="0.2">
      <c r="A77" s="227" t="s">
        <v>490</v>
      </c>
      <c r="B77" s="264">
        <v>35934.390902930703</v>
      </c>
      <c r="C77" s="264">
        <v>15324.6617821447</v>
      </c>
      <c r="D77" s="264">
        <v>22193.066661019799</v>
      </c>
      <c r="E77" s="264">
        <v>20225.292224292702</v>
      </c>
      <c r="F77" s="239">
        <v>31.341682195493799</v>
      </c>
      <c r="G77" s="239">
        <v>2.7828900559037799</v>
      </c>
    </row>
    <row r="78" spans="1:7" ht="14.45" customHeight="1" x14ac:dyDescent="0.2">
      <c r="A78" s="244" t="s">
        <v>491</v>
      </c>
      <c r="B78" s="265">
        <v>30597.416963649299</v>
      </c>
      <c r="C78" s="265">
        <v>12759.244048467601</v>
      </c>
      <c r="D78" s="265">
        <v>18480.7225944405</v>
      </c>
      <c r="E78" s="265">
        <v>16489.315751960101</v>
      </c>
      <c r="F78" s="241">
        <v>34.375181753385597</v>
      </c>
      <c r="G78" s="241">
        <v>3.0896079828938001</v>
      </c>
    </row>
    <row r="79" spans="1:7" ht="14.45" customHeight="1" x14ac:dyDescent="0.2">
      <c r="A79" s="227" t="s">
        <v>492</v>
      </c>
      <c r="B79" s="264">
        <v>44073.100619759403</v>
      </c>
      <c r="C79" s="264">
        <v>17686.492890995301</v>
      </c>
      <c r="D79" s="264">
        <v>26349.832300401002</v>
      </c>
      <c r="E79" s="264">
        <v>23831.8993802406</v>
      </c>
      <c r="F79" s="239">
        <v>30.531899380240599</v>
      </c>
      <c r="G79" s="239">
        <v>2.62176449143274</v>
      </c>
    </row>
    <row r="80" spans="1:7" ht="14.45" customHeight="1" x14ac:dyDescent="0.2">
      <c r="A80" s="244" t="s">
        <v>493</v>
      </c>
      <c r="B80" s="265">
        <v>44942.3392374662</v>
      </c>
      <c r="C80" s="265">
        <v>18089.061843290299</v>
      </c>
      <c r="D80" s="265">
        <v>26526.730111077799</v>
      </c>
      <c r="E80" s="265">
        <v>23987.556289402601</v>
      </c>
      <c r="F80" s="241">
        <v>30.9732812969078</v>
      </c>
      <c r="G80" s="241">
        <v>2.7767937556289399</v>
      </c>
    </row>
    <row r="81" spans="1:7" ht="14.45" customHeight="1" x14ac:dyDescent="0.2">
      <c r="A81" s="237" t="s">
        <v>350</v>
      </c>
      <c r="B81" s="264"/>
      <c r="C81" s="264"/>
      <c r="D81" s="264"/>
      <c r="E81" s="264"/>
      <c r="F81" s="239"/>
      <c r="G81" s="239"/>
    </row>
    <row r="82" spans="1:7" ht="14.45" customHeight="1" x14ac:dyDescent="0.2">
      <c r="A82" s="244" t="s">
        <v>494</v>
      </c>
      <c r="B82" s="265">
        <v>35401.766660874098</v>
      </c>
      <c r="C82" s="265">
        <v>14459.4867495004</v>
      </c>
      <c r="D82" s="265">
        <v>21244.384829264101</v>
      </c>
      <c r="E82" s="265">
        <v>19386.302024502598</v>
      </c>
      <c r="F82" s="241">
        <v>31.494912677035401</v>
      </c>
      <c r="G82" s="241">
        <v>2.7933095838039801</v>
      </c>
    </row>
    <row r="83" spans="1:7" ht="14.45" customHeight="1" x14ac:dyDescent="0.2">
      <c r="A83" s="227" t="s">
        <v>495</v>
      </c>
      <c r="B83" s="264">
        <v>38398.715793371601</v>
      </c>
      <c r="C83" s="264">
        <v>14828.7709683392</v>
      </c>
      <c r="D83" s="264">
        <v>22086.398629883399</v>
      </c>
      <c r="E83" s="264">
        <v>20243.8159600074</v>
      </c>
      <c r="F83" s="239">
        <v>28.623421588594699</v>
      </c>
      <c r="G83" s="239">
        <v>2.48411405295316</v>
      </c>
    </row>
    <row r="84" spans="1:7" ht="14.45" customHeight="1" x14ac:dyDescent="0.2">
      <c r="A84" s="240" t="s">
        <v>351</v>
      </c>
      <c r="B84" s="265"/>
      <c r="C84" s="265"/>
      <c r="D84" s="265"/>
      <c r="E84" s="265"/>
      <c r="F84" s="241"/>
      <c r="G84" s="241"/>
    </row>
    <row r="85" spans="1:7" ht="14.45" customHeight="1" x14ac:dyDescent="0.2">
      <c r="A85" s="227" t="s">
        <v>496</v>
      </c>
      <c r="B85" s="264">
        <v>23946.380299707602</v>
      </c>
      <c r="C85" s="264">
        <v>8873.1939571150106</v>
      </c>
      <c r="D85" s="264">
        <v>13328.8067738791</v>
      </c>
      <c r="E85" s="264">
        <v>12166.8920565302</v>
      </c>
      <c r="F85" s="239">
        <v>32.118488060428803</v>
      </c>
      <c r="G85" s="239">
        <v>2.9259198343079902</v>
      </c>
    </row>
    <row r="86" spans="1:7" ht="14.45" customHeight="1" x14ac:dyDescent="0.2">
      <c r="A86" s="244" t="s">
        <v>497</v>
      </c>
      <c r="B86" s="265">
        <v>27112.027431802599</v>
      </c>
      <c r="C86" s="265">
        <v>10159.8385038588</v>
      </c>
      <c r="D86" s="265">
        <v>15198.3877512035</v>
      </c>
      <c r="E86" s="265">
        <v>13762.378696416299</v>
      </c>
      <c r="F86" s="241">
        <v>29.958668908076699</v>
      </c>
      <c r="G86" s="241">
        <v>2.5764231680293399</v>
      </c>
    </row>
    <row r="87" spans="1:7" ht="14.45" customHeight="1" x14ac:dyDescent="0.2">
      <c r="A87" s="227" t="s">
        <v>498</v>
      </c>
      <c r="B87" s="264">
        <v>47073.308381317998</v>
      </c>
      <c r="C87" s="264">
        <v>16724.131615025999</v>
      </c>
      <c r="D87" s="264">
        <v>26257.844164153201</v>
      </c>
      <c r="E87" s="264">
        <v>24050.191938579701</v>
      </c>
      <c r="F87" s="239">
        <v>27.553276665752701</v>
      </c>
      <c r="G87" s="239">
        <v>2.3385705145781901</v>
      </c>
    </row>
    <row r="88" spans="1:7" ht="14.45" customHeight="1" x14ac:dyDescent="0.2">
      <c r="A88" s="240" t="s">
        <v>352</v>
      </c>
      <c r="B88" s="265"/>
      <c r="C88" s="265"/>
      <c r="D88" s="265"/>
      <c r="E88" s="265"/>
      <c r="F88" s="241"/>
      <c r="G88" s="241"/>
    </row>
    <row r="89" spans="1:7" ht="14.45" customHeight="1" x14ac:dyDescent="0.2">
      <c r="A89" s="227" t="s">
        <v>499</v>
      </c>
      <c r="B89" s="264">
        <v>30492.4450015822</v>
      </c>
      <c r="C89" s="264">
        <v>11652.644646204</v>
      </c>
      <c r="D89" s="264">
        <v>17547.637368254502</v>
      </c>
      <c r="E89" s="264">
        <v>15907.2329187255</v>
      </c>
      <c r="F89" s="239">
        <v>29.748674634276899</v>
      </c>
      <c r="G89" s="239">
        <v>2.5999951318063399</v>
      </c>
    </row>
    <row r="90" spans="1:7" ht="14.45" customHeight="1" x14ac:dyDescent="0.2">
      <c r="A90" s="244" t="s">
        <v>500</v>
      </c>
      <c r="B90" s="265">
        <v>23802.5458590007</v>
      </c>
      <c r="C90" s="265">
        <v>8812.7053388090408</v>
      </c>
      <c r="D90" s="265">
        <v>13156.573408624199</v>
      </c>
      <c r="E90" s="265">
        <v>12278.986995208799</v>
      </c>
      <c r="F90" s="241">
        <v>29.2756673511294</v>
      </c>
      <c r="G90" s="241">
        <v>2.53013347022587</v>
      </c>
    </row>
    <row r="91" spans="1:7" ht="14.45" customHeight="1" x14ac:dyDescent="0.2">
      <c r="A91" s="237" t="s">
        <v>353</v>
      </c>
      <c r="B91" s="264"/>
      <c r="C91" s="264"/>
      <c r="D91" s="264"/>
      <c r="E91" s="264"/>
      <c r="F91" s="239"/>
      <c r="G91" s="239"/>
    </row>
    <row r="92" spans="1:7" ht="14.45" customHeight="1" x14ac:dyDescent="0.2">
      <c r="A92" s="244" t="s">
        <v>501</v>
      </c>
      <c r="B92" s="265">
        <v>29164</v>
      </c>
      <c r="C92" s="265">
        <v>12206</v>
      </c>
      <c r="D92" s="265">
        <v>18004</v>
      </c>
      <c r="E92" s="265">
        <v>16450</v>
      </c>
      <c r="F92" s="241">
        <v>28.7</v>
      </c>
      <c r="G92" s="241">
        <v>2.5</v>
      </c>
    </row>
    <row r="93" spans="1:7" ht="14.45" customHeight="1" x14ac:dyDescent="0.2">
      <c r="A93" s="227" t="s">
        <v>502</v>
      </c>
      <c r="B93" s="264">
        <v>27600</v>
      </c>
      <c r="C93" s="264">
        <v>10497</v>
      </c>
      <c r="D93" s="264">
        <v>16294</v>
      </c>
      <c r="E93" s="264">
        <v>13650</v>
      </c>
      <c r="F93" s="239">
        <v>34.200000000000003</v>
      </c>
      <c r="G93" s="239">
        <v>3.3</v>
      </c>
    </row>
    <row r="94" spans="1:7" ht="14.45" customHeight="1" x14ac:dyDescent="0.2">
      <c r="A94" s="244" t="s">
        <v>503</v>
      </c>
      <c r="B94" s="265">
        <v>31401</v>
      </c>
      <c r="C94" s="265">
        <v>12358</v>
      </c>
      <c r="D94" s="265">
        <v>18753</v>
      </c>
      <c r="E94" s="265">
        <v>17150</v>
      </c>
      <c r="F94" s="241">
        <v>28.9</v>
      </c>
      <c r="G94" s="241">
        <v>2.5</v>
      </c>
    </row>
    <row r="95" spans="1:7" ht="14.45" customHeight="1" x14ac:dyDescent="0.2">
      <c r="A95" s="227" t="s">
        <v>504</v>
      </c>
      <c r="B95" s="264">
        <v>53410</v>
      </c>
      <c r="C95" s="264">
        <v>18359</v>
      </c>
      <c r="D95" s="264">
        <v>29448</v>
      </c>
      <c r="E95" s="264">
        <v>23450</v>
      </c>
      <c r="F95" s="239">
        <v>34.6</v>
      </c>
      <c r="G95" s="239">
        <v>3</v>
      </c>
    </row>
    <row r="96" spans="1:7" ht="14.45" customHeight="1" x14ac:dyDescent="0.2">
      <c r="A96" s="244" t="s">
        <v>505</v>
      </c>
      <c r="B96" s="265">
        <v>31881</v>
      </c>
      <c r="C96" s="265">
        <v>11955</v>
      </c>
      <c r="D96" s="265">
        <v>17994</v>
      </c>
      <c r="E96" s="265">
        <v>15050</v>
      </c>
      <c r="F96" s="241">
        <v>31</v>
      </c>
      <c r="G96" s="241">
        <v>2.2999999999999998</v>
      </c>
    </row>
    <row r="97" spans="1:7" ht="14.45" customHeight="1" x14ac:dyDescent="0.2">
      <c r="A97" s="237" t="s">
        <v>354</v>
      </c>
      <c r="B97" s="264"/>
      <c r="C97" s="264"/>
      <c r="D97" s="264"/>
      <c r="E97" s="264"/>
      <c r="F97" s="239"/>
      <c r="G97" s="239"/>
    </row>
    <row r="98" spans="1:7" ht="14.45" customHeight="1" x14ac:dyDescent="0.2">
      <c r="A98" s="244" t="s">
        <v>506</v>
      </c>
      <c r="B98" s="265">
        <v>27317.860455486501</v>
      </c>
      <c r="C98" s="265">
        <v>10560.749689441</v>
      </c>
      <c r="D98" s="265">
        <v>15892.0726708075</v>
      </c>
      <c r="E98" s="265">
        <v>14676.038647343001</v>
      </c>
      <c r="F98" s="241">
        <v>30.729786059351301</v>
      </c>
      <c r="G98" s="241">
        <v>2.6540165631470001</v>
      </c>
    </row>
    <row r="99" spans="1:7" ht="14.45" customHeight="1" x14ac:dyDescent="0.2">
      <c r="A99" s="227" t="s">
        <v>507</v>
      </c>
      <c r="B99" s="264">
        <v>34341</v>
      </c>
      <c r="C99" s="264">
        <v>13047</v>
      </c>
      <c r="D99" s="264">
        <v>19886</v>
      </c>
      <c r="E99" s="264">
        <v>17850</v>
      </c>
      <c r="F99" s="239">
        <v>32.9</v>
      </c>
      <c r="G99" s="239">
        <v>2.9</v>
      </c>
    </row>
    <row r="100" spans="1:7" ht="14.45" customHeight="1" x14ac:dyDescent="0.2">
      <c r="A100" s="240" t="s">
        <v>355</v>
      </c>
      <c r="B100" s="265"/>
      <c r="C100" s="265"/>
      <c r="D100" s="265"/>
      <c r="E100" s="265"/>
      <c r="F100" s="241"/>
      <c r="G100" s="241"/>
    </row>
    <row r="101" spans="1:7" ht="14.45" customHeight="1" x14ac:dyDescent="0.2">
      <c r="A101" s="227" t="s">
        <v>508</v>
      </c>
      <c r="B101" s="264">
        <v>27167</v>
      </c>
      <c r="C101" s="264">
        <v>10470</v>
      </c>
      <c r="D101" s="264">
        <v>15569</v>
      </c>
      <c r="E101" s="264">
        <v>14350</v>
      </c>
      <c r="F101" s="239">
        <v>29.3</v>
      </c>
      <c r="G101" s="239">
        <v>2.2999999999999998</v>
      </c>
    </row>
    <row r="102" spans="1:7" ht="14.45" customHeight="1" x14ac:dyDescent="0.2">
      <c r="A102" s="244" t="s">
        <v>509</v>
      </c>
      <c r="B102" s="265">
        <v>30187.8458136792</v>
      </c>
      <c r="C102" s="265">
        <v>11583.297759434001</v>
      </c>
      <c r="D102" s="265">
        <v>17425.1920695755</v>
      </c>
      <c r="E102" s="265">
        <v>15496.0642688679</v>
      </c>
      <c r="F102" s="241">
        <v>29.914946933962302</v>
      </c>
      <c r="G102" s="241">
        <v>2.4532429245283001</v>
      </c>
    </row>
    <row r="103" spans="1:7" ht="14.45" customHeight="1" x14ac:dyDescent="0.2">
      <c r="A103" s="227" t="s">
        <v>510</v>
      </c>
      <c r="B103" s="264">
        <v>31968.629499217499</v>
      </c>
      <c r="C103" s="264">
        <v>12644.6780125196</v>
      </c>
      <c r="D103" s="264">
        <v>18906.019170578998</v>
      </c>
      <c r="E103" s="264">
        <v>17357.3161189358</v>
      </c>
      <c r="F103" s="239">
        <v>29.336932707355199</v>
      </c>
      <c r="G103" s="239">
        <v>2.47038341158059</v>
      </c>
    </row>
    <row r="104" spans="1:7" ht="14.45" customHeight="1" x14ac:dyDescent="0.2">
      <c r="A104" s="244" t="s">
        <v>511</v>
      </c>
      <c r="B104" s="265">
        <v>37668</v>
      </c>
      <c r="C104" s="265">
        <v>15943</v>
      </c>
      <c r="D104" s="265">
        <v>23634</v>
      </c>
      <c r="E104" s="265">
        <v>19950</v>
      </c>
      <c r="F104" s="241">
        <v>33.5</v>
      </c>
      <c r="G104" s="241">
        <v>2.8</v>
      </c>
    </row>
    <row r="105" spans="1:7" ht="14.45" customHeight="1" x14ac:dyDescent="0.2">
      <c r="A105" s="227" t="s">
        <v>512</v>
      </c>
      <c r="B105" s="264">
        <v>34658</v>
      </c>
      <c r="C105" s="264">
        <v>12404</v>
      </c>
      <c r="D105" s="264">
        <v>19176</v>
      </c>
      <c r="E105" s="264">
        <v>17850</v>
      </c>
      <c r="F105" s="239">
        <v>24.2</v>
      </c>
      <c r="G105" s="239">
        <v>2</v>
      </c>
    </row>
    <row r="106" spans="1:7" ht="14.45" customHeight="1" x14ac:dyDescent="0.2">
      <c r="A106" s="244" t="s">
        <v>513</v>
      </c>
      <c r="B106" s="265">
        <v>33927</v>
      </c>
      <c r="C106" s="265">
        <v>15595</v>
      </c>
      <c r="D106" s="265">
        <v>22574</v>
      </c>
      <c r="E106" s="265">
        <v>19250</v>
      </c>
      <c r="F106" s="241">
        <v>34.700000000000003</v>
      </c>
      <c r="G106" s="241">
        <v>3.1</v>
      </c>
    </row>
    <row r="107" spans="1:7" ht="14.45" customHeight="1" x14ac:dyDescent="0.2">
      <c r="A107" s="227" t="s">
        <v>514</v>
      </c>
      <c r="B107" s="264">
        <v>24399.236946516401</v>
      </c>
      <c r="C107" s="264">
        <v>10126.5067449611</v>
      </c>
      <c r="D107" s="264">
        <v>14618.4423107443</v>
      </c>
      <c r="E107" s="264">
        <v>13336.049833359801</v>
      </c>
      <c r="F107" s="239">
        <v>31.038930328519299</v>
      </c>
      <c r="G107" s="239">
        <v>2.7252340898270102</v>
      </c>
    </row>
    <row r="108" spans="1:7" ht="14.45" customHeight="1" x14ac:dyDescent="0.2">
      <c r="A108" s="244" t="s">
        <v>515</v>
      </c>
      <c r="B108" s="265">
        <v>23492</v>
      </c>
      <c r="C108" s="265">
        <v>10604</v>
      </c>
      <c r="D108" s="265">
        <v>14803</v>
      </c>
      <c r="E108" s="265">
        <v>13650</v>
      </c>
      <c r="F108" s="241">
        <v>32.700000000000003</v>
      </c>
      <c r="G108" s="241">
        <v>2.8</v>
      </c>
    </row>
    <row r="109" spans="1:7" ht="12.75" x14ac:dyDescent="0.2">
      <c r="A109" s="76" t="s">
        <v>399</v>
      </c>
      <c r="B109" s="245"/>
      <c r="C109" s="245"/>
      <c r="D109" s="245"/>
      <c r="E109" s="245"/>
      <c r="F109" s="245"/>
      <c r="G109" s="245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4"/>
  <sheetViews>
    <sheetView workbookViewId="0"/>
  </sheetViews>
  <sheetFormatPr baseColWidth="10" defaultRowHeight="12.75" x14ac:dyDescent="0.2"/>
  <cols>
    <col min="1" max="1" width="15" customWidth="1"/>
    <col min="2" max="2" width="26.140625" customWidth="1"/>
    <col min="3" max="3" width="10.5703125" customWidth="1"/>
    <col min="4" max="4" width="10.85546875" customWidth="1"/>
    <col min="5" max="5" width="12.28515625" customWidth="1"/>
    <col min="6" max="6" width="10.7109375" customWidth="1"/>
    <col min="7" max="7" width="10.28515625" customWidth="1"/>
    <col min="8" max="8" width="9.85546875" style="3" customWidth="1"/>
    <col min="10" max="10" width="11.5703125" bestFit="1" customWidth="1"/>
  </cols>
  <sheetData>
    <row r="1" spans="1:10" ht="15.75" customHeight="1" x14ac:dyDescent="0.2">
      <c r="A1" s="24" t="s">
        <v>519</v>
      </c>
      <c r="B1" s="11"/>
      <c r="C1" s="11"/>
      <c r="D1" s="11"/>
      <c r="E1" s="11"/>
      <c r="F1" s="11"/>
      <c r="G1" s="11"/>
      <c r="H1" s="14"/>
      <c r="I1" s="11"/>
      <c r="J1" s="11"/>
    </row>
    <row r="2" spans="1:10" x14ac:dyDescent="0.2">
      <c r="A2" s="11"/>
      <c r="B2" s="11"/>
      <c r="C2" s="11"/>
      <c r="D2" s="11"/>
      <c r="E2" s="11"/>
      <c r="F2" s="11"/>
      <c r="G2" s="11"/>
      <c r="H2" s="14"/>
      <c r="I2" s="11"/>
      <c r="J2" s="11"/>
    </row>
    <row r="3" spans="1:10" ht="32.1" customHeight="1" x14ac:dyDescent="0.2">
      <c r="A3" s="328" t="s">
        <v>101</v>
      </c>
      <c r="B3" s="328" t="s">
        <v>102</v>
      </c>
      <c r="C3" s="326" t="s">
        <v>216</v>
      </c>
      <c r="D3" s="326" t="s">
        <v>105</v>
      </c>
      <c r="E3" s="326" t="s">
        <v>107</v>
      </c>
      <c r="F3" s="326" t="s">
        <v>217</v>
      </c>
      <c r="G3" s="326" t="s">
        <v>108</v>
      </c>
      <c r="H3" s="326" t="s">
        <v>175</v>
      </c>
      <c r="I3" s="11"/>
      <c r="J3" s="11"/>
    </row>
    <row r="4" spans="1:10" ht="14.85" customHeight="1" x14ac:dyDescent="0.2">
      <c r="A4" s="329"/>
      <c r="B4" s="329"/>
      <c r="C4" s="327"/>
      <c r="D4" s="327"/>
      <c r="E4" s="327"/>
      <c r="F4" s="327"/>
      <c r="G4" s="327"/>
      <c r="H4" s="327"/>
      <c r="I4" s="11"/>
      <c r="J4" s="11"/>
    </row>
    <row r="5" spans="1:10" ht="15" customHeight="1" x14ac:dyDescent="0.2">
      <c r="A5" s="11" t="s">
        <v>244</v>
      </c>
      <c r="B5" s="16" t="s">
        <v>85</v>
      </c>
      <c r="C5" s="43">
        <v>436</v>
      </c>
      <c r="D5" s="43">
        <v>1246.25</v>
      </c>
      <c r="E5" s="45">
        <v>0.9</v>
      </c>
      <c r="F5" s="45">
        <v>0.95</v>
      </c>
      <c r="G5" s="45">
        <v>0.88</v>
      </c>
      <c r="H5" s="14" t="s">
        <v>235</v>
      </c>
      <c r="I5" s="11"/>
      <c r="J5" s="344"/>
    </row>
    <row r="6" spans="1:10" ht="15" customHeight="1" x14ac:dyDescent="0.2">
      <c r="A6" s="34" t="s">
        <v>245</v>
      </c>
      <c r="B6" s="35" t="s">
        <v>85</v>
      </c>
      <c r="C6" s="41">
        <v>1966</v>
      </c>
      <c r="D6" s="41">
        <v>3698</v>
      </c>
      <c r="E6" s="108">
        <v>0.82</v>
      </c>
      <c r="F6" s="108">
        <v>0.95</v>
      </c>
      <c r="G6" s="108">
        <v>0.88</v>
      </c>
      <c r="H6" s="57" t="s">
        <v>235</v>
      </c>
      <c r="I6" s="11"/>
      <c r="J6" s="344"/>
    </row>
    <row r="7" spans="1:10" ht="15" customHeight="1" x14ac:dyDescent="0.2">
      <c r="A7" s="11" t="s">
        <v>195</v>
      </c>
      <c r="B7" s="16" t="s">
        <v>85</v>
      </c>
      <c r="C7" s="43">
        <v>415</v>
      </c>
      <c r="D7" s="43">
        <v>2043.75</v>
      </c>
      <c r="E7" s="45">
        <v>0.89</v>
      </c>
      <c r="F7" s="45">
        <v>0.95</v>
      </c>
      <c r="G7" s="45">
        <v>0.91</v>
      </c>
      <c r="H7" s="14" t="s">
        <v>235</v>
      </c>
      <c r="I7" s="11"/>
      <c r="J7" s="344"/>
    </row>
    <row r="8" spans="1:10" ht="15" customHeight="1" x14ac:dyDescent="0.2">
      <c r="A8" s="34" t="s">
        <v>106</v>
      </c>
      <c r="B8" s="35" t="s">
        <v>85</v>
      </c>
      <c r="C8" s="41">
        <v>1308</v>
      </c>
      <c r="D8" s="41">
        <v>3547.5</v>
      </c>
      <c r="E8" s="108">
        <v>0.83</v>
      </c>
      <c r="F8" s="108">
        <v>0.94</v>
      </c>
      <c r="G8" s="108">
        <v>0.87</v>
      </c>
      <c r="H8" s="57" t="s">
        <v>235</v>
      </c>
      <c r="I8" s="11"/>
      <c r="J8" s="344"/>
    </row>
    <row r="9" spans="1:10" ht="15" customHeight="1" x14ac:dyDescent="0.2">
      <c r="A9" s="11" t="s">
        <v>174</v>
      </c>
      <c r="B9" s="16" t="s">
        <v>85</v>
      </c>
      <c r="C9" s="43">
        <v>1</v>
      </c>
      <c r="D9" s="43">
        <v>3.67</v>
      </c>
      <c r="E9" s="308" t="s">
        <v>246</v>
      </c>
      <c r="F9" s="308" t="s">
        <v>246</v>
      </c>
      <c r="G9" s="308" t="s">
        <v>246</v>
      </c>
      <c r="H9" s="14" t="s">
        <v>235</v>
      </c>
      <c r="I9" s="11"/>
      <c r="J9" s="344"/>
    </row>
    <row r="10" spans="1:10" ht="15" customHeight="1" x14ac:dyDescent="0.2">
      <c r="A10" s="34" t="s">
        <v>103</v>
      </c>
      <c r="B10" s="35" t="s">
        <v>85</v>
      </c>
      <c r="C10" s="41">
        <v>119907</v>
      </c>
      <c r="D10" s="41">
        <v>306095</v>
      </c>
      <c r="E10" s="108">
        <v>0.94</v>
      </c>
      <c r="F10" s="108">
        <v>0.94</v>
      </c>
      <c r="G10" s="108">
        <v>0.88</v>
      </c>
      <c r="H10" s="57" t="s">
        <v>236</v>
      </c>
      <c r="I10" s="11"/>
      <c r="J10" s="344"/>
    </row>
    <row r="11" spans="1:10" ht="15" customHeight="1" x14ac:dyDescent="0.2">
      <c r="A11" s="11" t="s">
        <v>104</v>
      </c>
      <c r="B11" s="11" t="s">
        <v>210</v>
      </c>
      <c r="C11" s="17">
        <v>213594</v>
      </c>
      <c r="D11" s="17">
        <v>732794</v>
      </c>
      <c r="E11" s="46">
        <v>0.95</v>
      </c>
      <c r="F11" s="46">
        <v>0.97</v>
      </c>
      <c r="G11" s="46">
        <v>0.93</v>
      </c>
      <c r="H11" s="14" t="s">
        <v>236</v>
      </c>
      <c r="I11" s="11"/>
      <c r="J11" s="344"/>
    </row>
    <row r="12" spans="1:10" ht="15" customHeight="1" x14ac:dyDescent="0.2">
      <c r="A12" s="34" t="s">
        <v>109</v>
      </c>
      <c r="B12" s="34" t="s">
        <v>211</v>
      </c>
      <c r="C12" s="41">
        <v>36988</v>
      </c>
      <c r="D12" s="41">
        <v>124852</v>
      </c>
      <c r="E12" s="108">
        <v>0.95</v>
      </c>
      <c r="F12" s="108">
        <v>0.96</v>
      </c>
      <c r="G12" s="108">
        <v>0.92</v>
      </c>
      <c r="H12" s="57" t="s">
        <v>236</v>
      </c>
      <c r="I12" s="11"/>
      <c r="J12" s="344" t="s">
        <v>317</v>
      </c>
    </row>
    <row r="13" spans="1:10" s="6" customFormat="1" ht="12.75" customHeight="1" x14ac:dyDescent="0.2">
      <c r="A13" s="37" t="s">
        <v>634</v>
      </c>
      <c r="B13" s="37"/>
      <c r="C13" s="51"/>
      <c r="D13" s="51"/>
      <c r="E13" s="51"/>
      <c r="F13" s="51"/>
      <c r="G13" s="51"/>
      <c r="H13" s="51"/>
      <c r="I13" s="51"/>
      <c r="J13" s="51"/>
    </row>
    <row r="14" spans="1:10" ht="12.75" customHeight="1" x14ac:dyDescent="0.2">
      <c r="A14" s="37" t="s">
        <v>305</v>
      </c>
      <c r="B14" s="37"/>
      <c r="C14" s="37"/>
      <c r="D14" s="37"/>
      <c r="E14" s="37"/>
      <c r="F14" s="37"/>
      <c r="G14" s="37"/>
      <c r="H14" s="38"/>
      <c r="I14" s="11"/>
      <c r="J14" s="11"/>
    </row>
  </sheetData>
  <mergeCells count="8">
    <mergeCell ref="G3:G4"/>
    <mergeCell ref="H3:H4"/>
    <mergeCell ref="E3:E4"/>
    <mergeCell ref="F3:F4"/>
    <mergeCell ref="A3:A4"/>
    <mergeCell ref="B3:B4"/>
    <mergeCell ref="C3:C4"/>
    <mergeCell ref="D3:D4"/>
  </mergeCells>
  <phoneticPr fontId="0" type="noConversion"/>
  <pageMargins left="0.39370078740157477" right="0.39370078740157477" top="0.59055118110236215" bottom="0.59055118110236215" header="0" footer="0"/>
  <pageSetup paperSize="9" scale="92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A9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635</v>
      </c>
    </row>
    <row r="9" spans="1:1" ht="15.75" x14ac:dyDescent="0.25">
      <c r="A9" s="23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D11"/>
  <sheetViews>
    <sheetView workbookViewId="0"/>
  </sheetViews>
  <sheetFormatPr baseColWidth="10" defaultColWidth="11.42578125" defaultRowHeight="15" customHeight="1" x14ac:dyDescent="0.2"/>
  <cols>
    <col min="1" max="1" width="15" style="18" customWidth="1"/>
    <col min="2" max="4" width="9.42578125" style="18" customWidth="1"/>
    <col min="5" max="16384" width="11.42578125" style="18"/>
  </cols>
  <sheetData>
    <row r="1" spans="1:4" ht="15.75" customHeight="1" x14ac:dyDescent="0.2">
      <c r="A1" s="24" t="s">
        <v>667</v>
      </c>
      <c r="B1" s="11"/>
      <c r="C1" s="11"/>
      <c r="D1" s="11"/>
    </row>
    <row r="2" spans="1:4" ht="15" customHeight="1" x14ac:dyDescent="0.2">
      <c r="A2" s="11"/>
      <c r="B2" s="11"/>
      <c r="C2" s="11"/>
      <c r="D2" s="11"/>
    </row>
    <row r="3" spans="1:4" ht="16.899999999999999" customHeight="1" x14ac:dyDescent="0.2">
      <c r="A3" s="25"/>
      <c r="B3" s="325" t="s">
        <v>0</v>
      </c>
      <c r="C3" s="325" t="s">
        <v>319</v>
      </c>
      <c r="D3" s="325" t="s">
        <v>320</v>
      </c>
    </row>
    <row r="4" spans="1:4" ht="15" customHeight="1" x14ac:dyDescent="0.2">
      <c r="A4" s="191" t="s">
        <v>0</v>
      </c>
      <c r="B4" s="217">
        <v>155264</v>
      </c>
      <c r="C4" s="217">
        <v>74171</v>
      </c>
      <c r="D4" s="217">
        <v>81093</v>
      </c>
    </row>
    <row r="5" spans="1:4" ht="15" customHeight="1" x14ac:dyDescent="0.2">
      <c r="A5" s="104" t="s">
        <v>369</v>
      </c>
      <c r="B5" s="218">
        <v>6759</v>
      </c>
      <c r="C5" s="218">
        <v>2823</v>
      </c>
      <c r="D5" s="218">
        <v>3936</v>
      </c>
    </row>
    <row r="6" spans="1:4" ht="15" customHeight="1" x14ac:dyDescent="0.2">
      <c r="A6" s="103" t="s">
        <v>370</v>
      </c>
      <c r="B6" s="217">
        <v>11850</v>
      </c>
      <c r="C6" s="217">
        <v>3586</v>
      </c>
      <c r="D6" s="217">
        <v>8264</v>
      </c>
    </row>
    <row r="7" spans="1:4" ht="15" customHeight="1" x14ac:dyDescent="0.2">
      <c r="A7" s="104" t="s">
        <v>371</v>
      </c>
      <c r="B7" s="218">
        <v>41471</v>
      </c>
      <c r="C7" s="218">
        <v>12518</v>
      </c>
      <c r="D7" s="218">
        <v>28953</v>
      </c>
    </row>
    <row r="8" spans="1:4" ht="15" customHeight="1" x14ac:dyDescent="0.2">
      <c r="A8" s="103" t="s">
        <v>372</v>
      </c>
      <c r="B8" s="217">
        <v>19691</v>
      </c>
      <c r="C8" s="217">
        <v>10660</v>
      </c>
      <c r="D8" s="217">
        <v>9031</v>
      </c>
    </row>
    <row r="9" spans="1:4" ht="15" customHeight="1" x14ac:dyDescent="0.2">
      <c r="A9" s="151" t="s">
        <v>668</v>
      </c>
      <c r="B9" s="218">
        <v>32642</v>
      </c>
      <c r="C9" s="218">
        <v>17670</v>
      </c>
      <c r="D9" s="218">
        <v>14972</v>
      </c>
    </row>
    <row r="10" spans="1:4" ht="15" customHeight="1" x14ac:dyDescent="0.2">
      <c r="A10" s="103" t="s">
        <v>373</v>
      </c>
      <c r="B10" s="217">
        <v>42851</v>
      </c>
      <c r="C10" s="217">
        <v>26914</v>
      </c>
      <c r="D10" s="217">
        <v>15937</v>
      </c>
    </row>
    <row r="11" spans="1:4" ht="12.75" x14ac:dyDescent="0.2">
      <c r="A11" s="37" t="s">
        <v>542</v>
      </c>
      <c r="B11" s="11"/>
      <c r="C11" s="11"/>
      <c r="D11" s="11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J15"/>
  <sheetViews>
    <sheetView workbookViewId="0"/>
  </sheetViews>
  <sheetFormatPr baseColWidth="10" defaultColWidth="11.42578125" defaultRowHeight="15" customHeight="1" x14ac:dyDescent="0.2"/>
  <cols>
    <col min="1" max="1" width="9.28515625" style="18" customWidth="1"/>
    <col min="2" max="10" width="9.42578125" style="18" customWidth="1"/>
    <col min="11" max="16384" width="11.42578125" style="18"/>
  </cols>
  <sheetData>
    <row r="1" spans="1:10" ht="15.75" customHeight="1" x14ac:dyDescent="0.2">
      <c r="A1" s="24" t="s">
        <v>666</v>
      </c>
      <c r="B1" s="11"/>
      <c r="C1" s="11"/>
      <c r="D1" s="11"/>
      <c r="E1" s="11"/>
      <c r="F1" s="11"/>
      <c r="G1" s="11"/>
      <c r="H1" s="11"/>
      <c r="I1" s="11"/>
      <c r="J1" s="11"/>
    </row>
    <row r="2" spans="1:10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0" ht="16.899999999999999" customHeight="1" x14ac:dyDescent="0.2">
      <c r="A3" s="25"/>
      <c r="B3" s="334" t="s">
        <v>383</v>
      </c>
      <c r="C3" s="334"/>
      <c r="D3" s="334"/>
      <c r="E3" s="342" t="s">
        <v>387</v>
      </c>
      <c r="F3" s="343"/>
      <c r="G3" s="343"/>
      <c r="H3" s="342" t="s">
        <v>543</v>
      </c>
      <c r="I3" s="343"/>
      <c r="J3" s="343"/>
    </row>
    <row r="4" spans="1:10" ht="16.899999999999999" customHeight="1" x14ac:dyDescent="0.2">
      <c r="A4" s="25"/>
      <c r="B4" s="325" t="s">
        <v>0</v>
      </c>
      <c r="C4" s="325" t="s">
        <v>319</v>
      </c>
      <c r="D4" s="325" t="s">
        <v>320</v>
      </c>
      <c r="E4" s="284" t="s">
        <v>0</v>
      </c>
      <c r="F4" s="325" t="s">
        <v>319</v>
      </c>
      <c r="G4" s="325" t="s">
        <v>320</v>
      </c>
      <c r="H4" s="284" t="s">
        <v>0</v>
      </c>
      <c r="I4" s="325" t="s">
        <v>319</v>
      </c>
      <c r="J4" s="325" t="s">
        <v>320</v>
      </c>
    </row>
    <row r="5" spans="1:10" ht="15" customHeight="1" x14ac:dyDescent="0.2">
      <c r="A5" s="191" t="s">
        <v>0</v>
      </c>
      <c r="B5" s="217">
        <v>155264</v>
      </c>
      <c r="C5" s="217">
        <v>74171</v>
      </c>
      <c r="D5" s="217">
        <v>81093</v>
      </c>
      <c r="E5" s="217">
        <v>1201</v>
      </c>
      <c r="F5" s="217">
        <v>1373</v>
      </c>
      <c r="G5" s="217">
        <v>1044</v>
      </c>
      <c r="H5" s="217">
        <v>973</v>
      </c>
      <c r="I5" s="217">
        <v>1185</v>
      </c>
      <c r="J5" s="217">
        <v>790</v>
      </c>
    </row>
    <row r="6" spans="1:10" ht="15" customHeight="1" x14ac:dyDescent="0.2">
      <c r="A6" s="104" t="s">
        <v>374</v>
      </c>
      <c r="B6" s="218">
        <v>754</v>
      </c>
      <c r="C6" s="218">
        <v>376</v>
      </c>
      <c r="D6" s="218">
        <v>378</v>
      </c>
      <c r="E6" s="218">
        <v>327</v>
      </c>
      <c r="F6" s="218">
        <v>320</v>
      </c>
      <c r="G6" s="218">
        <v>333</v>
      </c>
      <c r="H6" s="218">
        <v>250</v>
      </c>
      <c r="I6" s="218">
        <v>258</v>
      </c>
      <c r="J6" s="218">
        <v>241</v>
      </c>
    </row>
    <row r="7" spans="1:10" ht="15" customHeight="1" x14ac:dyDescent="0.2">
      <c r="A7" s="103" t="s">
        <v>375</v>
      </c>
      <c r="B7" s="217">
        <v>2516</v>
      </c>
      <c r="C7" s="217">
        <v>1289</v>
      </c>
      <c r="D7" s="217">
        <v>1227</v>
      </c>
      <c r="E7" s="217">
        <v>341</v>
      </c>
      <c r="F7" s="217">
        <v>334</v>
      </c>
      <c r="G7" s="217">
        <v>348</v>
      </c>
      <c r="H7" s="217">
        <v>258</v>
      </c>
      <c r="I7" s="217">
        <v>253</v>
      </c>
      <c r="J7" s="217">
        <v>261</v>
      </c>
    </row>
    <row r="8" spans="1:10" ht="15" customHeight="1" x14ac:dyDescent="0.2">
      <c r="A8" s="104" t="s">
        <v>376</v>
      </c>
      <c r="B8" s="218">
        <v>398</v>
      </c>
      <c r="C8" s="218">
        <v>227</v>
      </c>
      <c r="D8" s="218">
        <v>171</v>
      </c>
      <c r="E8" s="218">
        <v>604</v>
      </c>
      <c r="F8" s="218">
        <v>626</v>
      </c>
      <c r="G8" s="218">
        <v>575</v>
      </c>
      <c r="H8" s="218">
        <v>499</v>
      </c>
      <c r="I8" s="218">
        <v>499</v>
      </c>
      <c r="J8" s="218">
        <v>499</v>
      </c>
    </row>
    <row r="9" spans="1:10" ht="15" customHeight="1" x14ac:dyDescent="0.2">
      <c r="A9" s="103" t="s">
        <v>377</v>
      </c>
      <c r="B9" s="217">
        <v>2126</v>
      </c>
      <c r="C9" s="217">
        <v>1238</v>
      </c>
      <c r="D9" s="217">
        <v>888</v>
      </c>
      <c r="E9" s="217">
        <v>808</v>
      </c>
      <c r="F9" s="217">
        <v>823</v>
      </c>
      <c r="G9" s="217">
        <v>788</v>
      </c>
      <c r="H9" s="217">
        <v>678</v>
      </c>
      <c r="I9" s="217">
        <v>706</v>
      </c>
      <c r="J9" s="217">
        <v>677</v>
      </c>
    </row>
    <row r="10" spans="1:10" ht="15" customHeight="1" x14ac:dyDescent="0.2">
      <c r="A10" s="151" t="s">
        <v>378</v>
      </c>
      <c r="B10" s="218">
        <v>6362</v>
      </c>
      <c r="C10" s="218">
        <v>3284</v>
      </c>
      <c r="D10" s="218">
        <v>3078</v>
      </c>
      <c r="E10" s="218">
        <v>882</v>
      </c>
      <c r="F10" s="218">
        <v>904</v>
      </c>
      <c r="G10" s="218">
        <v>858</v>
      </c>
      <c r="H10" s="218">
        <v>720</v>
      </c>
      <c r="I10" s="218">
        <v>726</v>
      </c>
      <c r="J10" s="218">
        <v>719</v>
      </c>
    </row>
    <row r="11" spans="1:10" ht="15" customHeight="1" x14ac:dyDescent="0.2">
      <c r="A11" s="103" t="s">
        <v>379</v>
      </c>
      <c r="B11" s="217">
        <v>18907</v>
      </c>
      <c r="C11" s="217">
        <v>9699</v>
      </c>
      <c r="D11" s="217">
        <v>9208</v>
      </c>
      <c r="E11" s="217">
        <v>1212</v>
      </c>
      <c r="F11" s="217">
        <v>1335</v>
      </c>
      <c r="G11" s="217">
        <v>1082</v>
      </c>
      <c r="H11" s="217">
        <v>997</v>
      </c>
      <c r="I11" s="217">
        <v>1137</v>
      </c>
      <c r="J11" s="217">
        <v>837</v>
      </c>
    </row>
    <row r="12" spans="1:10" ht="15" customHeight="1" x14ac:dyDescent="0.2">
      <c r="A12" s="104" t="s">
        <v>380</v>
      </c>
      <c r="B12" s="218">
        <v>58751</v>
      </c>
      <c r="C12" s="218">
        <v>30420</v>
      </c>
      <c r="D12" s="218">
        <v>28331</v>
      </c>
      <c r="E12" s="218">
        <v>1414</v>
      </c>
      <c r="F12" s="218">
        <v>1575</v>
      </c>
      <c r="G12" s="218">
        <v>1241</v>
      </c>
      <c r="H12" s="218">
        <v>1206</v>
      </c>
      <c r="I12" s="218">
        <v>1410</v>
      </c>
      <c r="J12" s="218">
        <v>948</v>
      </c>
    </row>
    <row r="13" spans="1:10" ht="15" customHeight="1" x14ac:dyDescent="0.2">
      <c r="A13" s="103" t="s">
        <v>381</v>
      </c>
      <c r="B13" s="217">
        <v>42891</v>
      </c>
      <c r="C13" s="217">
        <v>20080</v>
      </c>
      <c r="D13" s="217">
        <v>22811</v>
      </c>
      <c r="E13" s="217">
        <v>1151</v>
      </c>
      <c r="F13" s="217">
        <v>1355</v>
      </c>
      <c r="G13" s="217">
        <v>971</v>
      </c>
      <c r="H13" s="217">
        <v>960</v>
      </c>
      <c r="I13" s="217">
        <v>1187</v>
      </c>
      <c r="J13" s="217">
        <v>765</v>
      </c>
    </row>
    <row r="14" spans="1:10" ht="15" customHeight="1" x14ac:dyDescent="0.2">
      <c r="A14" s="104" t="s">
        <v>382</v>
      </c>
      <c r="B14" s="218">
        <v>22559</v>
      </c>
      <c r="C14" s="218">
        <v>7558</v>
      </c>
      <c r="D14" s="218">
        <v>15001</v>
      </c>
      <c r="E14" s="218">
        <v>998</v>
      </c>
      <c r="F14" s="218">
        <v>1209</v>
      </c>
      <c r="G14" s="218">
        <v>893</v>
      </c>
      <c r="H14" s="218">
        <v>836</v>
      </c>
      <c r="I14" s="218">
        <v>1060</v>
      </c>
      <c r="J14" s="218">
        <v>731</v>
      </c>
    </row>
    <row r="15" spans="1:10" ht="12.75" x14ac:dyDescent="0.2">
      <c r="A15" s="37" t="s">
        <v>542</v>
      </c>
      <c r="B15" s="11"/>
      <c r="C15" s="11"/>
      <c r="D15" s="11"/>
      <c r="E15" s="11"/>
      <c r="F15" s="11"/>
      <c r="G15" s="11"/>
      <c r="H15" s="11"/>
      <c r="I15" s="11"/>
      <c r="J15" s="11"/>
    </row>
  </sheetData>
  <mergeCells count="3">
    <mergeCell ref="B3:D3"/>
    <mergeCell ref="E3:G3"/>
    <mergeCell ref="H3:J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J9"/>
  <sheetViews>
    <sheetView workbookViewId="0"/>
  </sheetViews>
  <sheetFormatPr baseColWidth="10" defaultColWidth="11.42578125" defaultRowHeight="15" customHeight="1" x14ac:dyDescent="0.2"/>
  <cols>
    <col min="1" max="1" width="27.42578125" style="18" customWidth="1"/>
    <col min="2" max="2" width="10.5703125" style="18" customWidth="1"/>
    <col min="3" max="3" width="11.140625" style="18" customWidth="1"/>
    <col min="4" max="4" width="10" style="18" customWidth="1"/>
    <col min="5" max="5" width="10.7109375" style="18" customWidth="1"/>
    <col min="6" max="6" width="10.85546875" style="18" customWidth="1"/>
    <col min="7" max="7" width="9.85546875" style="18" customWidth="1"/>
    <col min="8" max="8" width="9" style="18" customWidth="1"/>
    <col min="9" max="9" width="10.140625" style="18" customWidth="1"/>
    <col min="10" max="10" width="9.7109375" style="18" customWidth="1"/>
    <col min="11" max="16384" width="11.42578125" style="18"/>
  </cols>
  <sheetData>
    <row r="1" spans="1:10" ht="15.75" customHeight="1" x14ac:dyDescent="0.2">
      <c r="A1" s="24" t="s">
        <v>665</v>
      </c>
      <c r="B1" s="24"/>
      <c r="C1" s="24"/>
      <c r="D1" s="24"/>
      <c r="E1" s="11"/>
      <c r="F1" s="11"/>
      <c r="G1" s="11"/>
      <c r="H1" s="11"/>
      <c r="I1" s="11"/>
      <c r="J1" s="11"/>
    </row>
    <row r="2" spans="1:10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0" ht="16.899999999999999" customHeight="1" x14ac:dyDescent="0.2">
      <c r="A3" s="25"/>
      <c r="B3" s="334" t="s">
        <v>383</v>
      </c>
      <c r="C3" s="334"/>
      <c r="D3" s="334"/>
      <c r="E3" s="342" t="s">
        <v>387</v>
      </c>
      <c r="F3" s="343"/>
      <c r="G3" s="343"/>
      <c r="H3" s="342" t="s">
        <v>543</v>
      </c>
      <c r="I3" s="343"/>
      <c r="J3" s="343"/>
    </row>
    <row r="4" spans="1:10" ht="16.899999999999999" customHeight="1" x14ac:dyDescent="0.2">
      <c r="A4" s="25"/>
      <c r="B4" s="325" t="s">
        <v>0</v>
      </c>
      <c r="C4" s="325" t="s">
        <v>319</v>
      </c>
      <c r="D4" s="325" t="s">
        <v>320</v>
      </c>
      <c r="E4" s="284" t="s">
        <v>0</v>
      </c>
      <c r="F4" s="325" t="s">
        <v>319</v>
      </c>
      <c r="G4" s="325" t="s">
        <v>320</v>
      </c>
      <c r="H4" s="284" t="s">
        <v>0</v>
      </c>
      <c r="I4" s="325" t="s">
        <v>319</v>
      </c>
      <c r="J4" s="325" t="s">
        <v>320</v>
      </c>
    </row>
    <row r="5" spans="1:10" ht="15" customHeight="1" x14ac:dyDescent="0.2">
      <c r="A5" s="191" t="s">
        <v>0</v>
      </c>
      <c r="B5" s="249">
        <v>155264</v>
      </c>
      <c r="C5" s="249">
        <v>74171</v>
      </c>
      <c r="D5" s="249">
        <v>81093</v>
      </c>
      <c r="E5" s="249">
        <v>1201</v>
      </c>
      <c r="F5" s="249">
        <v>1373</v>
      </c>
      <c r="G5" s="249">
        <v>1044</v>
      </c>
      <c r="H5" s="249">
        <v>973</v>
      </c>
      <c r="I5" s="249">
        <v>1185</v>
      </c>
      <c r="J5" s="217">
        <v>790</v>
      </c>
    </row>
    <row r="6" spans="1:10" ht="15" customHeight="1" x14ac:dyDescent="0.2">
      <c r="A6" s="104" t="s">
        <v>384</v>
      </c>
      <c r="B6" s="250">
        <v>153733</v>
      </c>
      <c r="C6" s="250">
        <v>73359</v>
      </c>
      <c r="D6" s="250">
        <v>80374</v>
      </c>
      <c r="E6" s="250">
        <v>1207</v>
      </c>
      <c r="F6" s="250">
        <v>1380</v>
      </c>
      <c r="G6" s="250">
        <v>1048</v>
      </c>
      <c r="H6" s="250">
        <v>980</v>
      </c>
      <c r="I6" s="250">
        <v>1193</v>
      </c>
      <c r="J6" s="218">
        <v>794</v>
      </c>
    </row>
    <row r="7" spans="1:10" ht="15" customHeight="1" x14ac:dyDescent="0.2">
      <c r="A7" s="103" t="s">
        <v>385</v>
      </c>
      <c r="B7" s="249">
        <v>743</v>
      </c>
      <c r="C7" s="249">
        <v>387</v>
      </c>
      <c r="D7" s="249">
        <v>356</v>
      </c>
      <c r="E7" s="249">
        <v>739</v>
      </c>
      <c r="F7" s="249">
        <v>833</v>
      </c>
      <c r="G7" s="249">
        <v>638</v>
      </c>
      <c r="H7" s="249">
        <v>603</v>
      </c>
      <c r="I7" s="249">
        <v>643</v>
      </c>
      <c r="J7" s="217">
        <v>529</v>
      </c>
    </row>
    <row r="8" spans="1:10" ht="15" customHeight="1" x14ac:dyDescent="0.2">
      <c r="A8" s="104" t="s">
        <v>386</v>
      </c>
      <c r="B8" s="250">
        <v>788</v>
      </c>
      <c r="C8" s="250">
        <v>425</v>
      </c>
      <c r="D8" s="250">
        <v>363</v>
      </c>
      <c r="E8" s="250">
        <v>628</v>
      </c>
      <c r="F8" s="250">
        <v>657</v>
      </c>
      <c r="G8" s="250">
        <v>593</v>
      </c>
      <c r="H8" s="250">
        <v>599</v>
      </c>
      <c r="I8" s="250">
        <v>620</v>
      </c>
      <c r="J8" s="218">
        <v>572</v>
      </c>
    </row>
    <row r="9" spans="1:10" ht="12.75" x14ac:dyDescent="0.2">
      <c r="A9" s="37" t="s">
        <v>542</v>
      </c>
      <c r="B9" s="37"/>
      <c r="C9" s="37"/>
      <c r="D9" s="37"/>
      <c r="E9" s="11"/>
      <c r="F9" s="11"/>
      <c r="G9" s="11"/>
      <c r="H9" s="11"/>
      <c r="I9" s="11"/>
      <c r="J9" s="11"/>
    </row>
  </sheetData>
  <mergeCells count="3">
    <mergeCell ref="B3:D3"/>
    <mergeCell ref="E3:G3"/>
    <mergeCell ref="H3:J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J9"/>
  <sheetViews>
    <sheetView workbookViewId="0"/>
  </sheetViews>
  <sheetFormatPr baseColWidth="10" defaultColWidth="11.42578125" defaultRowHeight="15" customHeight="1" x14ac:dyDescent="0.2"/>
  <cols>
    <col min="1" max="1" width="15" style="18" customWidth="1"/>
    <col min="2" max="10" width="8.85546875" style="18" customWidth="1"/>
    <col min="11" max="16384" width="11.42578125" style="18"/>
  </cols>
  <sheetData>
    <row r="1" spans="1:10" ht="15.75" customHeight="1" x14ac:dyDescent="0.2">
      <c r="A1" s="24" t="s">
        <v>664</v>
      </c>
      <c r="B1" s="24"/>
      <c r="C1" s="24"/>
      <c r="D1" s="11"/>
      <c r="E1" s="11"/>
      <c r="F1" s="11"/>
      <c r="G1" s="11"/>
      <c r="H1" s="11"/>
      <c r="I1" s="11"/>
      <c r="J1" s="11"/>
    </row>
    <row r="2" spans="1:10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0" ht="18" customHeight="1" x14ac:dyDescent="0.2">
      <c r="A3" s="25"/>
      <c r="B3" s="334" t="s">
        <v>383</v>
      </c>
      <c r="C3" s="334"/>
      <c r="D3" s="334"/>
      <c r="E3" s="342" t="s">
        <v>387</v>
      </c>
      <c r="F3" s="343"/>
      <c r="G3" s="343"/>
      <c r="H3" s="342" t="s">
        <v>543</v>
      </c>
      <c r="I3" s="343"/>
      <c r="J3" s="343"/>
    </row>
    <row r="4" spans="1:10" ht="18" customHeight="1" x14ac:dyDescent="0.2">
      <c r="A4" s="25"/>
      <c r="B4" s="325" t="s">
        <v>0</v>
      </c>
      <c r="C4" s="325" t="s">
        <v>319</v>
      </c>
      <c r="D4" s="325" t="s">
        <v>320</v>
      </c>
      <c r="E4" s="284" t="s">
        <v>0</v>
      </c>
      <c r="F4" s="325" t="s">
        <v>319</v>
      </c>
      <c r="G4" s="325" t="s">
        <v>320</v>
      </c>
      <c r="H4" s="284" t="s">
        <v>0</v>
      </c>
      <c r="I4" s="325" t="s">
        <v>319</v>
      </c>
      <c r="J4" s="325" t="s">
        <v>320</v>
      </c>
    </row>
    <row r="5" spans="1:10" ht="15" customHeight="1" x14ac:dyDescent="0.2">
      <c r="A5" s="191" t="s">
        <v>388</v>
      </c>
      <c r="B5" s="251">
        <v>155264</v>
      </c>
      <c r="C5" s="251">
        <v>74171</v>
      </c>
      <c r="D5" s="252">
        <v>81093</v>
      </c>
      <c r="E5" s="252">
        <v>1201</v>
      </c>
      <c r="F5" s="252">
        <v>1373</v>
      </c>
      <c r="G5" s="252">
        <v>1044</v>
      </c>
      <c r="H5" s="252">
        <v>973</v>
      </c>
      <c r="I5" s="252">
        <v>1185</v>
      </c>
      <c r="J5" s="252">
        <v>790</v>
      </c>
    </row>
    <row r="6" spans="1:10" ht="15" customHeight="1" x14ac:dyDescent="0.2">
      <c r="A6" s="104" t="s">
        <v>389</v>
      </c>
      <c r="B6" s="253">
        <v>107882</v>
      </c>
      <c r="C6" s="253">
        <v>61353</v>
      </c>
      <c r="D6" s="254">
        <v>46529</v>
      </c>
      <c r="E6" s="254">
        <v>1346</v>
      </c>
      <c r="F6" s="254">
        <v>1472</v>
      </c>
      <c r="G6" s="254">
        <v>1179</v>
      </c>
      <c r="H6" s="254">
        <v>1145</v>
      </c>
      <c r="I6" s="254">
        <v>1290</v>
      </c>
      <c r="J6" s="254">
        <v>917</v>
      </c>
    </row>
    <row r="7" spans="1:10" ht="15" customHeight="1" x14ac:dyDescent="0.2">
      <c r="A7" s="103" t="s">
        <v>390</v>
      </c>
      <c r="B7" s="251">
        <v>26943</v>
      </c>
      <c r="C7" s="251">
        <v>1176</v>
      </c>
      <c r="D7" s="252">
        <v>25767</v>
      </c>
      <c r="E7" s="252">
        <v>864</v>
      </c>
      <c r="F7" s="252">
        <v>730</v>
      </c>
      <c r="G7" s="252">
        <v>870</v>
      </c>
      <c r="H7" s="252">
        <v>709</v>
      </c>
      <c r="I7" s="252">
        <v>677</v>
      </c>
      <c r="J7" s="252">
        <v>712</v>
      </c>
    </row>
    <row r="8" spans="1:10" ht="15" customHeight="1" x14ac:dyDescent="0.2">
      <c r="A8" s="104" t="s">
        <v>129</v>
      </c>
      <c r="B8" s="253">
        <v>20439</v>
      </c>
      <c r="C8" s="253">
        <v>11642</v>
      </c>
      <c r="D8" s="254">
        <v>8797</v>
      </c>
      <c r="E8" s="254">
        <v>884</v>
      </c>
      <c r="F8" s="254">
        <v>918</v>
      </c>
      <c r="G8" s="254">
        <v>839</v>
      </c>
      <c r="H8" s="254">
        <v>708</v>
      </c>
      <c r="I8" s="254">
        <v>733</v>
      </c>
      <c r="J8" s="254">
        <v>672</v>
      </c>
    </row>
    <row r="9" spans="1:10" ht="12.75" x14ac:dyDescent="0.2">
      <c r="A9" s="37" t="s">
        <v>542</v>
      </c>
      <c r="B9" s="37"/>
      <c r="C9" s="37"/>
      <c r="D9" s="11"/>
      <c r="E9" s="11"/>
      <c r="F9" s="11"/>
      <c r="G9" s="11"/>
      <c r="H9" s="11"/>
      <c r="I9" s="11"/>
      <c r="J9" s="11"/>
    </row>
  </sheetData>
  <mergeCells count="3">
    <mergeCell ref="B3:D3"/>
    <mergeCell ref="E3:G3"/>
    <mergeCell ref="H3:J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J9"/>
  <sheetViews>
    <sheetView workbookViewId="0"/>
  </sheetViews>
  <sheetFormatPr baseColWidth="10" defaultColWidth="11.42578125" defaultRowHeight="15" customHeight="1" x14ac:dyDescent="0.2"/>
  <cols>
    <col min="1" max="1" width="18.28515625" style="18" customWidth="1"/>
    <col min="2" max="10" width="9.42578125" style="18" customWidth="1"/>
    <col min="11" max="16384" width="11.42578125" style="18"/>
  </cols>
  <sheetData>
    <row r="1" spans="1:10" ht="15.75" customHeight="1" x14ac:dyDescent="0.2">
      <c r="A1" s="24" t="s">
        <v>663</v>
      </c>
      <c r="B1" s="24"/>
      <c r="C1" s="24"/>
      <c r="D1" s="11"/>
      <c r="E1" s="11"/>
      <c r="F1" s="11"/>
      <c r="G1" s="11"/>
      <c r="H1" s="11"/>
      <c r="I1" s="11"/>
      <c r="J1" s="11"/>
    </row>
    <row r="2" spans="1:10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</row>
    <row r="3" spans="1:10" ht="18.600000000000001" customHeight="1" x14ac:dyDescent="0.2">
      <c r="A3" s="25"/>
      <c r="B3" s="334" t="s">
        <v>383</v>
      </c>
      <c r="C3" s="334"/>
      <c r="D3" s="334"/>
      <c r="E3" s="338" t="s">
        <v>387</v>
      </c>
      <c r="F3" s="334"/>
      <c r="G3" s="334"/>
      <c r="H3" s="338" t="s">
        <v>543</v>
      </c>
      <c r="I3" s="334"/>
      <c r="J3" s="334"/>
    </row>
    <row r="4" spans="1:10" ht="18.600000000000001" customHeight="1" x14ac:dyDescent="0.2">
      <c r="A4" s="25"/>
      <c r="B4" s="325" t="s">
        <v>0</v>
      </c>
      <c r="C4" s="325" t="s">
        <v>319</v>
      </c>
      <c r="D4" s="325" t="s">
        <v>320</v>
      </c>
      <c r="E4" s="284" t="s">
        <v>0</v>
      </c>
      <c r="F4" s="325" t="s">
        <v>319</v>
      </c>
      <c r="G4" s="325" t="s">
        <v>320</v>
      </c>
      <c r="H4" s="284" t="s">
        <v>0</v>
      </c>
      <c r="I4" s="325" t="s">
        <v>319</v>
      </c>
      <c r="J4" s="325" t="s">
        <v>320</v>
      </c>
    </row>
    <row r="5" spans="1:10" ht="15" customHeight="1" x14ac:dyDescent="0.2">
      <c r="A5" s="191" t="s">
        <v>391</v>
      </c>
      <c r="B5" s="252">
        <v>155264</v>
      </c>
      <c r="C5" s="252">
        <v>74171</v>
      </c>
      <c r="D5" s="252">
        <v>81093</v>
      </c>
      <c r="E5" s="252">
        <v>1201</v>
      </c>
      <c r="F5" s="252">
        <v>1373</v>
      </c>
      <c r="G5" s="252">
        <v>1044</v>
      </c>
      <c r="H5" s="252">
        <v>973</v>
      </c>
      <c r="I5" s="252">
        <v>1185</v>
      </c>
      <c r="J5" s="252">
        <v>790</v>
      </c>
    </row>
    <row r="6" spans="1:10" ht="15" customHeight="1" x14ac:dyDescent="0.2">
      <c r="A6" s="104">
        <v>1</v>
      </c>
      <c r="B6" s="254">
        <v>139902</v>
      </c>
      <c r="C6" s="254">
        <v>72057</v>
      </c>
      <c r="D6" s="254">
        <v>67845</v>
      </c>
      <c r="E6" s="254">
        <v>1184</v>
      </c>
      <c r="F6" s="254">
        <v>1366</v>
      </c>
      <c r="G6" s="254">
        <v>991</v>
      </c>
      <c r="H6" s="254">
        <v>936</v>
      </c>
      <c r="I6" s="254">
        <v>1177</v>
      </c>
      <c r="J6" s="254">
        <v>715</v>
      </c>
    </row>
    <row r="7" spans="1:10" ht="15" customHeight="1" x14ac:dyDescent="0.2">
      <c r="A7" s="103">
        <v>2</v>
      </c>
      <c r="B7" s="252">
        <v>15242</v>
      </c>
      <c r="C7" s="252">
        <v>2103</v>
      </c>
      <c r="D7" s="252">
        <v>13139</v>
      </c>
      <c r="E7" s="252">
        <v>1354</v>
      </c>
      <c r="F7" s="252">
        <v>1609</v>
      </c>
      <c r="G7" s="252">
        <v>1313</v>
      </c>
      <c r="H7" s="252">
        <v>1176</v>
      </c>
      <c r="I7" s="252">
        <v>1455</v>
      </c>
      <c r="J7" s="252">
        <v>1139</v>
      </c>
    </row>
    <row r="8" spans="1:10" ht="15" customHeight="1" x14ac:dyDescent="0.2">
      <c r="A8" s="104" t="s">
        <v>392</v>
      </c>
      <c r="B8" s="254">
        <v>120</v>
      </c>
      <c r="C8" s="254">
        <v>11</v>
      </c>
      <c r="D8" s="254">
        <v>109</v>
      </c>
      <c r="E8" s="254">
        <v>1679</v>
      </c>
      <c r="F8" s="254">
        <v>1641</v>
      </c>
      <c r="G8" s="254">
        <v>1683</v>
      </c>
      <c r="H8" s="254">
        <v>1570</v>
      </c>
      <c r="I8" s="254">
        <v>1613</v>
      </c>
      <c r="J8" s="254">
        <v>1548</v>
      </c>
    </row>
    <row r="9" spans="1:10" ht="12.75" x14ac:dyDescent="0.2">
      <c r="A9" s="37" t="s">
        <v>542</v>
      </c>
      <c r="B9" s="37"/>
      <c r="C9" s="37"/>
      <c r="D9" s="11"/>
      <c r="E9" s="11"/>
      <c r="F9" s="11"/>
      <c r="G9" s="11"/>
      <c r="H9" s="11"/>
      <c r="I9" s="11"/>
      <c r="J9" s="11"/>
    </row>
  </sheetData>
  <mergeCells count="3">
    <mergeCell ref="B3:D3"/>
    <mergeCell ref="E3:G3"/>
    <mergeCell ref="H3:J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P12"/>
  <sheetViews>
    <sheetView workbookViewId="0"/>
  </sheetViews>
  <sheetFormatPr baseColWidth="10" defaultColWidth="11.42578125" defaultRowHeight="15" customHeight="1" x14ac:dyDescent="0.2"/>
  <cols>
    <col min="1" max="1" width="13.5703125" style="18" customWidth="1"/>
    <col min="2" max="16" width="9.42578125" style="18" customWidth="1"/>
    <col min="17" max="16384" width="11.42578125" style="18"/>
  </cols>
  <sheetData>
    <row r="1" spans="1:16" ht="15.75" customHeight="1" x14ac:dyDescent="0.2">
      <c r="A1" s="24" t="s">
        <v>662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1:16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ht="16.899999999999999" customHeight="1" x14ac:dyDescent="0.2">
      <c r="A3" s="25"/>
      <c r="B3" s="334" t="s">
        <v>393</v>
      </c>
      <c r="C3" s="334"/>
      <c r="D3" s="334"/>
      <c r="E3" s="338" t="s">
        <v>389</v>
      </c>
      <c r="F3" s="334"/>
      <c r="G3" s="334"/>
      <c r="H3" s="338" t="s">
        <v>390</v>
      </c>
      <c r="I3" s="334"/>
      <c r="J3" s="334"/>
      <c r="K3" s="338" t="s">
        <v>394</v>
      </c>
      <c r="L3" s="334"/>
      <c r="M3" s="334"/>
      <c r="N3" s="342" t="s">
        <v>544</v>
      </c>
      <c r="O3" s="343"/>
      <c r="P3" s="343"/>
    </row>
    <row r="4" spans="1:16" ht="16.899999999999999" customHeight="1" x14ac:dyDescent="0.2">
      <c r="A4" s="25"/>
      <c r="B4" s="325" t="s">
        <v>0</v>
      </c>
      <c r="C4" s="325" t="s">
        <v>319</v>
      </c>
      <c r="D4" s="325" t="s">
        <v>320</v>
      </c>
      <c r="E4" s="284" t="s">
        <v>0</v>
      </c>
      <c r="F4" s="325" t="s">
        <v>319</v>
      </c>
      <c r="G4" s="325" t="s">
        <v>320</v>
      </c>
      <c r="H4" s="284" t="s">
        <v>0</v>
      </c>
      <c r="I4" s="325" t="s">
        <v>319</v>
      </c>
      <c r="J4" s="325" t="s">
        <v>320</v>
      </c>
      <c r="K4" s="284" t="s">
        <v>0</v>
      </c>
      <c r="L4" s="325" t="s">
        <v>319</v>
      </c>
      <c r="M4" s="325" t="s">
        <v>320</v>
      </c>
      <c r="N4" s="284" t="s">
        <v>0</v>
      </c>
      <c r="O4" s="325" t="s">
        <v>319</v>
      </c>
      <c r="P4" s="325" t="s">
        <v>320</v>
      </c>
    </row>
    <row r="5" spans="1:16" ht="15" customHeight="1" x14ac:dyDescent="0.2">
      <c r="A5" s="191" t="s">
        <v>0</v>
      </c>
      <c r="B5" s="217">
        <v>14312</v>
      </c>
      <c r="C5" s="217">
        <v>8528</v>
      </c>
      <c r="D5" s="217">
        <v>5784</v>
      </c>
      <c r="E5" s="217">
        <v>108105</v>
      </c>
      <c r="F5" s="217">
        <v>61559</v>
      </c>
      <c r="G5" s="217">
        <v>46546</v>
      </c>
      <c r="H5" s="217">
        <v>41866</v>
      </c>
      <c r="I5" s="217">
        <v>2937</v>
      </c>
      <c r="J5" s="217">
        <v>38929</v>
      </c>
      <c r="K5" s="217">
        <v>6011</v>
      </c>
      <c r="L5" s="217">
        <v>3139</v>
      </c>
      <c r="M5" s="217">
        <v>2872</v>
      </c>
      <c r="N5" s="217">
        <v>453</v>
      </c>
      <c r="O5" s="217">
        <v>133</v>
      </c>
      <c r="P5" s="217">
        <v>320</v>
      </c>
    </row>
    <row r="6" spans="1:16" ht="15" customHeight="1" x14ac:dyDescent="0.2">
      <c r="A6" s="104" t="s">
        <v>369</v>
      </c>
      <c r="B6" s="218">
        <v>412</v>
      </c>
      <c r="C6" s="218">
        <v>192</v>
      </c>
      <c r="D6" s="218">
        <v>220</v>
      </c>
      <c r="E6" s="218">
        <v>4725</v>
      </c>
      <c r="F6" s="218">
        <v>867</v>
      </c>
      <c r="G6" s="218">
        <v>3858</v>
      </c>
      <c r="H6" s="218">
        <v>6691</v>
      </c>
      <c r="I6" s="218">
        <v>1156</v>
      </c>
      <c r="J6" s="218">
        <v>5535</v>
      </c>
      <c r="K6" s="218">
        <v>3575</v>
      </c>
      <c r="L6" s="218">
        <v>1878</v>
      </c>
      <c r="M6" s="218">
        <v>1697</v>
      </c>
      <c r="N6" s="218">
        <v>87</v>
      </c>
      <c r="O6" s="218">
        <v>28</v>
      </c>
      <c r="P6" s="218">
        <v>59</v>
      </c>
    </row>
    <row r="7" spans="1:16" ht="15" customHeight="1" x14ac:dyDescent="0.2">
      <c r="A7" s="103" t="s">
        <v>370</v>
      </c>
      <c r="B7" s="217">
        <v>2796</v>
      </c>
      <c r="C7" s="217">
        <v>1430</v>
      </c>
      <c r="D7" s="217">
        <v>1366</v>
      </c>
      <c r="E7" s="217">
        <v>10724</v>
      </c>
      <c r="F7" s="217">
        <v>1649</v>
      </c>
      <c r="G7" s="217">
        <v>9075</v>
      </c>
      <c r="H7" s="217">
        <v>6253</v>
      </c>
      <c r="I7" s="217">
        <v>641</v>
      </c>
      <c r="J7" s="217">
        <v>5612</v>
      </c>
      <c r="K7" s="217">
        <v>993</v>
      </c>
      <c r="L7" s="217">
        <v>510</v>
      </c>
      <c r="M7" s="217">
        <v>483</v>
      </c>
      <c r="N7" s="217">
        <v>208</v>
      </c>
      <c r="O7" s="217">
        <v>66</v>
      </c>
      <c r="P7" s="217">
        <v>142</v>
      </c>
    </row>
    <row r="8" spans="1:16" ht="15" customHeight="1" x14ac:dyDescent="0.2">
      <c r="A8" s="104" t="s">
        <v>371</v>
      </c>
      <c r="B8" s="218">
        <v>3742</v>
      </c>
      <c r="C8" s="218">
        <v>2101</v>
      </c>
      <c r="D8" s="218">
        <v>1641</v>
      </c>
      <c r="E8" s="218">
        <v>23736</v>
      </c>
      <c r="F8" s="218">
        <v>9796</v>
      </c>
      <c r="G8" s="218">
        <v>13940</v>
      </c>
      <c r="H8" s="218">
        <v>14504</v>
      </c>
      <c r="I8" s="218">
        <v>490</v>
      </c>
      <c r="J8" s="218">
        <v>14014</v>
      </c>
      <c r="K8" s="218">
        <v>914</v>
      </c>
      <c r="L8" s="218">
        <v>464</v>
      </c>
      <c r="M8" s="218">
        <v>450</v>
      </c>
      <c r="N8" s="218">
        <v>52</v>
      </c>
      <c r="O8" s="218">
        <v>11</v>
      </c>
      <c r="P8" s="218">
        <v>41</v>
      </c>
    </row>
    <row r="9" spans="1:16" ht="15" customHeight="1" x14ac:dyDescent="0.2">
      <c r="A9" s="103" t="s">
        <v>372</v>
      </c>
      <c r="B9" s="217">
        <v>1997</v>
      </c>
      <c r="C9" s="217">
        <v>1335</v>
      </c>
      <c r="D9" s="217">
        <v>662</v>
      </c>
      <c r="E9" s="217">
        <v>12612</v>
      </c>
      <c r="F9" s="217">
        <v>9150</v>
      </c>
      <c r="G9" s="217">
        <v>3462</v>
      </c>
      <c r="H9" s="217">
        <v>4881</v>
      </c>
      <c r="I9" s="217">
        <v>237</v>
      </c>
      <c r="J9" s="217">
        <v>4644</v>
      </c>
      <c r="K9" s="217">
        <v>165</v>
      </c>
      <c r="L9" s="217">
        <v>93</v>
      </c>
      <c r="M9" s="217">
        <v>72</v>
      </c>
      <c r="N9" s="217">
        <v>38</v>
      </c>
      <c r="O9" s="217">
        <v>11</v>
      </c>
      <c r="P9" s="217">
        <v>27</v>
      </c>
    </row>
    <row r="10" spans="1:16" ht="15" customHeight="1" x14ac:dyDescent="0.2">
      <c r="A10" s="151" t="s">
        <v>395</v>
      </c>
      <c r="B10" s="218">
        <v>2821</v>
      </c>
      <c r="C10" s="218">
        <v>1894</v>
      </c>
      <c r="D10" s="218">
        <v>927</v>
      </c>
      <c r="E10" s="218">
        <v>21494</v>
      </c>
      <c r="F10" s="218">
        <v>15352</v>
      </c>
      <c r="G10" s="218">
        <v>6142</v>
      </c>
      <c r="H10" s="218">
        <v>6740</v>
      </c>
      <c r="I10" s="218">
        <v>339</v>
      </c>
      <c r="J10" s="218">
        <v>6401</v>
      </c>
      <c r="K10" s="218">
        <v>265</v>
      </c>
      <c r="L10" s="218">
        <v>144</v>
      </c>
      <c r="M10" s="218">
        <v>121</v>
      </c>
      <c r="N10" s="218">
        <v>53</v>
      </c>
      <c r="O10" s="218">
        <v>14</v>
      </c>
      <c r="P10" s="218">
        <v>39</v>
      </c>
    </row>
    <row r="11" spans="1:16" ht="15" customHeight="1" x14ac:dyDescent="0.2">
      <c r="A11" s="103" t="s">
        <v>373</v>
      </c>
      <c r="B11" s="217">
        <v>2544</v>
      </c>
      <c r="C11" s="217">
        <v>1576</v>
      </c>
      <c r="D11" s="217">
        <v>968</v>
      </c>
      <c r="E11" s="217">
        <v>34814</v>
      </c>
      <c r="F11" s="217">
        <v>24745</v>
      </c>
      <c r="G11" s="217">
        <v>10069</v>
      </c>
      <c r="H11" s="217">
        <v>2797</v>
      </c>
      <c r="I11" s="217">
        <v>74</v>
      </c>
      <c r="J11" s="217">
        <v>2723</v>
      </c>
      <c r="K11" s="217">
        <v>99</v>
      </c>
      <c r="L11" s="217">
        <v>50</v>
      </c>
      <c r="M11" s="217">
        <v>49</v>
      </c>
      <c r="N11" s="217">
        <v>15</v>
      </c>
      <c r="O11" s="217">
        <v>3</v>
      </c>
      <c r="P11" s="217">
        <v>12</v>
      </c>
    </row>
    <row r="12" spans="1:16" ht="12.75" x14ac:dyDescent="0.2">
      <c r="A12" s="37" t="s">
        <v>542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</sheetData>
  <mergeCells count="5">
    <mergeCell ref="B3:D3"/>
    <mergeCell ref="E3:G3"/>
    <mergeCell ref="H3:J3"/>
    <mergeCell ref="K3:M3"/>
    <mergeCell ref="N3:P3"/>
  </mergeCells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639</v>
      </c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O62"/>
  <sheetViews>
    <sheetView workbookViewId="0"/>
  </sheetViews>
  <sheetFormatPr baseColWidth="10" defaultRowHeight="15" customHeight="1" x14ac:dyDescent="0.2"/>
  <cols>
    <col min="1" max="1" width="13.5703125" customWidth="1"/>
    <col min="2" max="13" width="11.28515625" customWidth="1"/>
    <col min="15" max="15" width="7.42578125" customWidth="1"/>
  </cols>
  <sheetData>
    <row r="1" spans="1:15" ht="15.75" customHeight="1" x14ac:dyDescent="0.2">
      <c r="A1" s="24" t="s">
        <v>638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15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ht="18" customHeight="1" x14ac:dyDescent="0.2">
      <c r="A3" s="281"/>
      <c r="B3" s="274" t="s">
        <v>2</v>
      </c>
      <c r="C3" s="274" t="s">
        <v>3</v>
      </c>
      <c r="D3" s="274" t="s">
        <v>4</v>
      </c>
      <c r="E3" s="138" t="s">
        <v>5</v>
      </c>
      <c r="F3" s="274" t="s">
        <v>6</v>
      </c>
      <c r="G3" s="274" t="s">
        <v>7</v>
      </c>
      <c r="H3" s="274" t="s">
        <v>8</v>
      </c>
      <c r="I3" s="138" t="s">
        <v>9</v>
      </c>
      <c r="J3" s="274" t="s">
        <v>10</v>
      </c>
      <c r="K3" s="274" t="s">
        <v>11</v>
      </c>
      <c r="L3" s="274" t="s">
        <v>12</v>
      </c>
      <c r="M3" s="138" t="s">
        <v>13</v>
      </c>
      <c r="N3" s="11"/>
      <c r="O3" s="11"/>
    </row>
    <row r="4" spans="1:15" ht="15" customHeight="1" x14ac:dyDescent="0.2">
      <c r="A4" s="275" t="s">
        <v>153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11"/>
      <c r="O4" s="344"/>
    </row>
    <row r="5" spans="1:15" ht="15" customHeight="1" x14ac:dyDescent="0.2">
      <c r="A5" s="277">
        <v>2021</v>
      </c>
      <c r="B5" s="155">
        <v>60.17</v>
      </c>
      <c r="C5" s="155">
        <v>28.49</v>
      </c>
      <c r="D5" s="155">
        <v>45.45</v>
      </c>
      <c r="E5" s="155">
        <v>65.02</v>
      </c>
      <c r="F5" s="155">
        <v>67.12</v>
      </c>
      <c r="G5" s="155">
        <v>83.3</v>
      </c>
      <c r="H5" s="155">
        <v>92.42</v>
      </c>
      <c r="I5" s="155">
        <v>105.94</v>
      </c>
      <c r="J5" s="155">
        <v>156.13999999999999</v>
      </c>
      <c r="K5" s="155">
        <v>199.9</v>
      </c>
      <c r="L5" s="155">
        <v>193.43</v>
      </c>
      <c r="M5" s="155">
        <v>239.16</v>
      </c>
      <c r="N5" s="11"/>
      <c r="O5" s="344"/>
    </row>
    <row r="6" spans="1:15" ht="15" customHeight="1" x14ac:dyDescent="0.2">
      <c r="A6" s="278">
        <v>2020</v>
      </c>
      <c r="B6" s="257">
        <v>41.1</v>
      </c>
      <c r="C6" s="257">
        <v>35.869999999999997</v>
      </c>
      <c r="D6" s="257">
        <v>27.74</v>
      </c>
      <c r="E6" s="257">
        <v>17.649999999999999</v>
      </c>
      <c r="F6" s="257">
        <v>21.25</v>
      </c>
      <c r="G6" s="257">
        <v>30.62</v>
      </c>
      <c r="H6" s="257">
        <v>34.64</v>
      </c>
      <c r="I6" s="257">
        <v>36.200000000000003</v>
      </c>
      <c r="J6" s="257">
        <v>41.96</v>
      </c>
      <c r="K6" s="257">
        <v>36.56</v>
      </c>
      <c r="L6" s="257">
        <v>41.94</v>
      </c>
      <c r="M6" s="257">
        <v>41.97</v>
      </c>
      <c r="N6" s="11"/>
      <c r="O6" s="344"/>
    </row>
    <row r="7" spans="1:15" ht="15" customHeight="1" x14ac:dyDescent="0.2">
      <c r="A7" s="277">
        <v>2019</v>
      </c>
      <c r="B7" s="155">
        <v>61.99</v>
      </c>
      <c r="C7" s="155">
        <v>54.01</v>
      </c>
      <c r="D7" s="155">
        <v>48.82</v>
      </c>
      <c r="E7" s="155">
        <v>50.41</v>
      </c>
      <c r="F7" s="155">
        <v>48.39</v>
      </c>
      <c r="G7" s="155">
        <v>47.19</v>
      </c>
      <c r="H7" s="155">
        <v>51.46</v>
      </c>
      <c r="I7" s="155">
        <v>44.96</v>
      </c>
      <c r="J7" s="155">
        <v>42.11</v>
      </c>
      <c r="K7" s="155">
        <v>47.17</v>
      </c>
      <c r="L7" s="155">
        <v>42.19</v>
      </c>
      <c r="M7" s="155">
        <v>33.799999999999997</v>
      </c>
      <c r="N7" s="11"/>
      <c r="O7" s="344"/>
    </row>
    <row r="8" spans="1:15" ht="15" customHeight="1" x14ac:dyDescent="0.2">
      <c r="A8" s="278">
        <v>2018</v>
      </c>
      <c r="B8" s="257">
        <v>49.98</v>
      </c>
      <c r="C8" s="257">
        <v>54.88</v>
      </c>
      <c r="D8" s="257">
        <v>40.18</v>
      </c>
      <c r="E8" s="257">
        <v>42.67</v>
      </c>
      <c r="F8" s="257">
        <v>54.92</v>
      </c>
      <c r="G8" s="257">
        <v>58.46</v>
      </c>
      <c r="H8" s="257">
        <v>61.88</v>
      </c>
      <c r="I8" s="257">
        <v>64.33</v>
      </c>
      <c r="J8" s="257">
        <v>71.27</v>
      </c>
      <c r="K8" s="257">
        <v>65.08</v>
      </c>
      <c r="L8" s="257">
        <v>61.97</v>
      </c>
      <c r="M8" s="257">
        <v>61.81</v>
      </c>
      <c r="N8" s="11"/>
      <c r="O8" s="344"/>
    </row>
    <row r="9" spans="1:15" ht="15" customHeight="1" x14ac:dyDescent="0.2">
      <c r="A9" s="277">
        <v>2017</v>
      </c>
      <c r="B9" s="155">
        <v>71.489999999999995</v>
      </c>
      <c r="C9" s="155">
        <v>51.74</v>
      </c>
      <c r="D9" s="155">
        <v>43.19</v>
      </c>
      <c r="E9" s="155">
        <v>43.69</v>
      </c>
      <c r="F9" s="155">
        <v>47.11</v>
      </c>
      <c r="G9" s="155">
        <v>50.22</v>
      </c>
      <c r="H9" s="155">
        <v>48.63</v>
      </c>
      <c r="I9" s="155">
        <v>47.46</v>
      </c>
      <c r="J9" s="155">
        <v>49.15</v>
      </c>
      <c r="K9" s="155">
        <v>56.77</v>
      </c>
      <c r="L9" s="155">
        <v>59.19</v>
      </c>
      <c r="M9" s="155">
        <v>57.94</v>
      </c>
      <c r="N9" s="11"/>
      <c r="O9" s="344"/>
    </row>
    <row r="10" spans="1:15" ht="15" customHeight="1" x14ac:dyDescent="0.2">
      <c r="A10" s="276" t="s">
        <v>586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344"/>
    </row>
    <row r="11" spans="1:15" ht="15" customHeight="1" x14ac:dyDescent="0.2">
      <c r="A11" s="277">
        <v>2021</v>
      </c>
      <c r="B11" s="279">
        <v>0.46399999999999997</v>
      </c>
      <c r="C11" s="279">
        <v>-0.20569999999999999</v>
      </c>
      <c r="D11" s="279">
        <v>0.63840000000000008</v>
      </c>
      <c r="E11" s="279">
        <v>2.6839</v>
      </c>
      <c r="F11" s="279">
        <v>2.1586000000000003</v>
      </c>
      <c r="G11" s="279">
        <v>1.7203999999999999</v>
      </c>
      <c r="H11" s="279">
        <v>1.6680000000000001</v>
      </c>
      <c r="I11" s="279">
        <v>1.9265000000000001</v>
      </c>
      <c r="J11" s="279">
        <v>2.7212000000000001</v>
      </c>
      <c r="K11" s="279">
        <v>4.4676999999999998</v>
      </c>
      <c r="L11" s="279">
        <v>3.6120999999999999</v>
      </c>
      <c r="M11" s="279">
        <v>4.6983999999999995</v>
      </c>
      <c r="N11" s="11"/>
      <c r="O11" s="344"/>
    </row>
    <row r="12" spans="1:15" ht="15" customHeight="1" x14ac:dyDescent="0.2">
      <c r="A12" s="278">
        <v>2020</v>
      </c>
      <c r="B12" s="280">
        <v>-0.33700000000000002</v>
      </c>
      <c r="C12" s="280">
        <v>-0.33590000000000003</v>
      </c>
      <c r="D12" s="280">
        <v>-0.43180000000000002</v>
      </c>
      <c r="E12" s="280">
        <v>-0.64989999999999992</v>
      </c>
      <c r="F12" s="280">
        <v>-0.56090000000000007</v>
      </c>
      <c r="G12" s="280">
        <v>-0.35109999999999997</v>
      </c>
      <c r="H12" s="280">
        <v>-0.32689999999999997</v>
      </c>
      <c r="I12" s="280">
        <v>-0.1948</v>
      </c>
      <c r="J12" s="280">
        <v>-3.5999999999999999E-3</v>
      </c>
      <c r="K12" s="280">
        <v>-0.22489999999999999</v>
      </c>
      <c r="L12" s="280">
        <v>-6.0000000000000001E-3</v>
      </c>
      <c r="M12" s="280">
        <v>0.24170000000000003</v>
      </c>
      <c r="N12" s="11"/>
      <c r="O12" s="344"/>
    </row>
    <row r="13" spans="1:15" ht="15" customHeight="1" x14ac:dyDescent="0.2">
      <c r="A13" s="277">
        <v>2019</v>
      </c>
      <c r="B13" s="279">
        <v>0.24030000000000001</v>
      </c>
      <c r="C13" s="279">
        <v>-1.5900000000000001E-2</v>
      </c>
      <c r="D13" s="279">
        <v>0.215</v>
      </c>
      <c r="E13" s="279">
        <v>0.18140000000000001</v>
      </c>
      <c r="F13" s="279">
        <v>-0.11890000000000001</v>
      </c>
      <c r="G13" s="279">
        <v>-0.1928</v>
      </c>
      <c r="H13" s="279">
        <v>-0.16839999999999999</v>
      </c>
      <c r="I13" s="279">
        <v>-0.30109999999999998</v>
      </c>
      <c r="J13" s="279">
        <v>-0.40909999999999996</v>
      </c>
      <c r="K13" s="279">
        <v>-0.2752</v>
      </c>
      <c r="L13" s="279">
        <v>-0.31900000000000001</v>
      </c>
      <c r="M13" s="279">
        <v>-0.45319999999999999</v>
      </c>
      <c r="N13" s="11"/>
      <c r="O13" s="344"/>
    </row>
    <row r="14" spans="1:15" ht="15" customHeight="1" x14ac:dyDescent="0.2">
      <c r="A14" s="278">
        <v>2018</v>
      </c>
      <c r="B14" s="280">
        <v>-0.3009</v>
      </c>
      <c r="C14" s="280">
        <v>6.0700000000000004E-2</v>
      </c>
      <c r="D14" s="280">
        <v>-6.9699999999999998E-2</v>
      </c>
      <c r="E14" s="280">
        <v>-2.3300000000000001E-2</v>
      </c>
      <c r="F14" s="280">
        <v>0.16579999999999998</v>
      </c>
      <c r="G14" s="280">
        <v>0.1641</v>
      </c>
      <c r="H14" s="280">
        <v>0.27250000000000002</v>
      </c>
      <c r="I14" s="280">
        <v>0.35549999999999998</v>
      </c>
      <c r="J14" s="280">
        <v>0.4501</v>
      </c>
      <c r="K14" s="280">
        <v>0.1464</v>
      </c>
      <c r="L14" s="280">
        <v>4.7E-2</v>
      </c>
      <c r="M14" s="280">
        <v>6.6799999999999998E-2</v>
      </c>
      <c r="N14" s="11"/>
      <c r="O14" s="344"/>
    </row>
    <row r="15" spans="1:15" ht="15" customHeight="1" x14ac:dyDescent="0.2">
      <c r="A15" s="277">
        <v>2017</v>
      </c>
      <c r="B15" s="279">
        <v>0.95700000000000007</v>
      </c>
      <c r="C15" s="279">
        <v>0.88150000000000006</v>
      </c>
      <c r="D15" s="279">
        <v>0.55359999999999998</v>
      </c>
      <c r="E15" s="279">
        <v>0.81209999999999993</v>
      </c>
      <c r="F15" s="279">
        <v>0.82810000000000006</v>
      </c>
      <c r="G15" s="279">
        <v>0.29100000000000004</v>
      </c>
      <c r="H15" s="279">
        <v>0.19989999999999999</v>
      </c>
      <c r="I15" s="279">
        <v>0.153</v>
      </c>
      <c r="J15" s="279">
        <v>0.12759999999999999</v>
      </c>
      <c r="K15" s="279">
        <v>7.46E-2</v>
      </c>
      <c r="L15" s="279">
        <v>5.45E-2</v>
      </c>
      <c r="M15" s="279">
        <v>-4.2199999999999994E-2</v>
      </c>
      <c r="N15" s="11"/>
      <c r="O15" s="344"/>
    </row>
    <row r="16" spans="1:15" ht="15" customHeight="1" x14ac:dyDescent="0.2">
      <c r="A16" s="276" t="s">
        <v>617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11"/>
      <c r="O16" s="344"/>
    </row>
    <row r="17" spans="1:15" ht="15" customHeight="1" x14ac:dyDescent="0.2">
      <c r="A17" s="277">
        <v>2021</v>
      </c>
      <c r="B17" s="155">
        <v>121.24</v>
      </c>
      <c r="C17" s="155">
        <v>80</v>
      </c>
      <c r="D17" s="155">
        <v>85.43</v>
      </c>
      <c r="E17" s="155">
        <v>93.92</v>
      </c>
      <c r="F17" s="155">
        <v>97.01</v>
      </c>
      <c r="G17" s="155">
        <v>105.51</v>
      </c>
      <c r="H17" s="155">
        <v>111.36</v>
      </c>
      <c r="I17" s="155">
        <v>137.46</v>
      </c>
      <c r="J17" s="155">
        <v>221</v>
      </c>
      <c r="K17" s="155">
        <v>319.02999999999997</v>
      </c>
      <c r="L17" s="155">
        <v>309.3</v>
      </c>
      <c r="M17" s="155">
        <v>409</v>
      </c>
      <c r="N17" s="11"/>
      <c r="O17" s="344"/>
    </row>
    <row r="18" spans="1:15" ht="15" customHeight="1" x14ac:dyDescent="0.2">
      <c r="A18" s="278">
        <v>2020</v>
      </c>
      <c r="B18" s="257">
        <v>62.48</v>
      </c>
      <c r="C18" s="257">
        <v>50.77</v>
      </c>
      <c r="D18" s="257">
        <v>48.28</v>
      </c>
      <c r="E18" s="257">
        <v>31.01</v>
      </c>
      <c r="F18" s="257">
        <v>36.19</v>
      </c>
      <c r="G18" s="257">
        <v>42.09</v>
      </c>
      <c r="H18" s="257">
        <v>46.15</v>
      </c>
      <c r="I18" s="257">
        <v>55.69</v>
      </c>
      <c r="J18" s="257">
        <v>61.14</v>
      </c>
      <c r="K18" s="257">
        <v>59.3</v>
      </c>
      <c r="L18" s="257">
        <v>62.38</v>
      </c>
      <c r="M18" s="257">
        <v>68.900000000000006</v>
      </c>
      <c r="N18" s="11"/>
      <c r="O18" s="11"/>
    </row>
    <row r="19" spans="1:15" ht="15" customHeight="1" x14ac:dyDescent="0.2">
      <c r="A19" s="277">
        <v>2019</v>
      </c>
      <c r="B19" s="155">
        <v>74.739999999999995</v>
      </c>
      <c r="C19" s="155">
        <v>70.66</v>
      </c>
      <c r="D19" s="155">
        <v>61.41</v>
      </c>
      <c r="E19" s="155">
        <v>62.48</v>
      </c>
      <c r="F19" s="155">
        <v>60</v>
      </c>
      <c r="G19" s="155">
        <v>59.21</v>
      </c>
      <c r="H19" s="155">
        <v>60.1</v>
      </c>
      <c r="I19" s="155">
        <v>53.84</v>
      </c>
      <c r="J19" s="155">
        <v>56.86</v>
      </c>
      <c r="K19" s="155">
        <v>61.5</v>
      </c>
      <c r="L19" s="155">
        <v>65.64</v>
      </c>
      <c r="M19" s="155">
        <v>64.260000000000005</v>
      </c>
      <c r="N19" s="11"/>
      <c r="O19" s="344"/>
    </row>
    <row r="20" spans="1:15" ht="15" customHeight="1" x14ac:dyDescent="0.2">
      <c r="A20" s="278">
        <v>2018</v>
      </c>
      <c r="B20" s="257">
        <v>77.709999999999994</v>
      </c>
      <c r="C20" s="257">
        <v>74.150000000000006</v>
      </c>
      <c r="D20" s="257">
        <v>70</v>
      </c>
      <c r="E20" s="257">
        <v>75</v>
      </c>
      <c r="F20" s="257">
        <v>67.67</v>
      </c>
      <c r="G20" s="257">
        <v>66.260000000000005</v>
      </c>
      <c r="H20" s="257">
        <v>69.3</v>
      </c>
      <c r="I20" s="257">
        <v>76.75</v>
      </c>
      <c r="J20" s="257">
        <v>81.819999999999993</v>
      </c>
      <c r="K20" s="257">
        <v>84.13</v>
      </c>
      <c r="L20" s="257">
        <v>75.56</v>
      </c>
      <c r="M20" s="257">
        <v>71.97</v>
      </c>
      <c r="N20" s="11"/>
      <c r="O20" s="344"/>
    </row>
    <row r="21" spans="1:15" ht="15" customHeight="1" x14ac:dyDescent="0.2">
      <c r="A21" s="277">
        <v>2017</v>
      </c>
      <c r="B21" s="155">
        <v>101.99</v>
      </c>
      <c r="C21" s="155">
        <v>79.11</v>
      </c>
      <c r="D21" s="155">
        <v>61.05</v>
      </c>
      <c r="E21" s="155">
        <v>59.58</v>
      </c>
      <c r="F21" s="155">
        <v>57.15</v>
      </c>
      <c r="G21" s="155">
        <v>60.15</v>
      </c>
      <c r="H21" s="155">
        <v>58.62</v>
      </c>
      <c r="I21" s="155">
        <v>56.05</v>
      </c>
      <c r="J21" s="155">
        <v>59.69</v>
      </c>
      <c r="K21" s="155">
        <v>71.42</v>
      </c>
      <c r="L21" s="155">
        <v>79.62</v>
      </c>
      <c r="M21" s="155">
        <v>90</v>
      </c>
      <c r="N21" s="11"/>
      <c r="O21" s="344"/>
    </row>
    <row r="22" spans="1:15" ht="15" customHeight="1" x14ac:dyDescent="0.2">
      <c r="A22" s="275" t="s">
        <v>618</v>
      </c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11"/>
      <c r="O22" s="344"/>
    </row>
    <row r="23" spans="1:15" ht="15" customHeight="1" x14ac:dyDescent="0.2">
      <c r="A23" s="277">
        <v>2021</v>
      </c>
      <c r="B23" s="155">
        <v>0.16</v>
      </c>
      <c r="C23" s="155">
        <v>0.16</v>
      </c>
      <c r="D23" s="155">
        <v>4.04</v>
      </c>
      <c r="E23" s="155">
        <v>0.9</v>
      </c>
      <c r="F23" s="155">
        <v>0.01</v>
      </c>
      <c r="G23" s="155">
        <v>3.84</v>
      </c>
      <c r="H23" s="155">
        <v>2.67</v>
      </c>
      <c r="I23" s="155">
        <v>0.9</v>
      </c>
      <c r="J23" s="155">
        <v>99.99</v>
      </c>
      <c r="K23" s="155">
        <v>15</v>
      </c>
      <c r="L23" s="155">
        <v>15</v>
      </c>
      <c r="M23" s="155">
        <v>2.67</v>
      </c>
      <c r="N23" s="11"/>
      <c r="O23" s="344"/>
    </row>
    <row r="24" spans="1:15" ht="15" customHeight="1" x14ac:dyDescent="0.2">
      <c r="A24" s="278">
        <v>2020</v>
      </c>
      <c r="B24" s="257">
        <v>14</v>
      </c>
      <c r="C24" s="257">
        <v>5.0999999999999996</v>
      </c>
      <c r="D24" s="257">
        <v>5.64</v>
      </c>
      <c r="E24" s="257">
        <v>1.95</v>
      </c>
      <c r="F24" s="257">
        <v>1.02</v>
      </c>
      <c r="G24" s="257">
        <v>10.64</v>
      </c>
      <c r="H24" s="257">
        <v>18.5</v>
      </c>
      <c r="I24" s="257">
        <v>20</v>
      </c>
      <c r="J24" s="257">
        <v>12</v>
      </c>
      <c r="K24" s="257">
        <v>1.95</v>
      </c>
      <c r="L24" s="257">
        <v>8</v>
      </c>
      <c r="M24" s="257">
        <v>1.95</v>
      </c>
      <c r="N24" s="11"/>
      <c r="O24" s="344"/>
    </row>
    <row r="25" spans="1:15" ht="15" customHeight="1" x14ac:dyDescent="0.2">
      <c r="A25" s="277">
        <v>2019</v>
      </c>
      <c r="B25" s="155">
        <v>19.739999999999998</v>
      </c>
      <c r="C25" s="155">
        <v>15.6</v>
      </c>
      <c r="D25" s="155">
        <v>3.52</v>
      </c>
      <c r="E25" s="155">
        <v>5</v>
      </c>
      <c r="F25" s="155">
        <v>20</v>
      </c>
      <c r="G25" s="155">
        <v>26.73</v>
      </c>
      <c r="H25" s="155">
        <v>39.1</v>
      </c>
      <c r="I25" s="155">
        <v>32</v>
      </c>
      <c r="J25" s="155">
        <v>25</v>
      </c>
      <c r="K25" s="155">
        <v>24.27</v>
      </c>
      <c r="L25" s="155">
        <v>5.95</v>
      </c>
      <c r="M25" s="155">
        <v>0.03</v>
      </c>
      <c r="N25" s="11"/>
      <c r="O25" s="344"/>
    </row>
    <row r="26" spans="1:15" ht="15" customHeight="1" x14ac:dyDescent="0.2">
      <c r="A26" s="278">
        <v>2018</v>
      </c>
      <c r="B26" s="257">
        <v>2.06</v>
      </c>
      <c r="C26" s="257">
        <v>35.75</v>
      </c>
      <c r="D26" s="257">
        <v>2.2999999999999998</v>
      </c>
      <c r="E26" s="257">
        <v>5</v>
      </c>
      <c r="F26" s="257">
        <v>15</v>
      </c>
      <c r="G26" s="257">
        <v>41.58</v>
      </c>
      <c r="H26" s="257">
        <v>49.83</v>
      </c>
      <c r="I26" s="257">
        <v>47.05</v>
      </c>
      <c r="J26" s="257">
        <v>47.9</v>
      </c>
      <c r="K26" s="257">
        <v>33</v>
      </c>
      <c r="L26" s="257">
        <v>34.380000000000003</v>
      </c>
      <c r="M26" s="257">
        <v>45.15</v>
      </c>
      <c r="N26" s="11"/>
      <c r="O26" s="344"/>
    </row>
    <row r="27" spans="1:15" ht="15" customHeight="1" x14ac:dyDescent="0.2">
      <c r="A27" s="277">
        <v>2017</v>
      </c>
      <c r="B27" s="155">
        <v>40.799999999999997</v>
      </c>
      <c r="C27" s="155">
        <v>8</v>
      </c>
      <c r="D27" s="155">
        <v>12</v>
      </c>
      <c r="E27" s="155">
        <v>2.2999999999999998</v>
      </c>
      <c r="F27" s="155">
        <v>25.43</v>
      </c>
      <c r="G27" s="155">
        <v>37.47</v>
      </c>
      <c r="H27" s="155">
        <v>37.119999999999997</v>
      </c>
      <c r="I27" s="155">
        <v>28</v>
      </c>
      <c r="J27" s="155">
        <v>33.25</v>
      </c>
      <c r="K27" s="155">
        <v>23.85</v>
      </c>
      <c r="L27" s="155">
        <v>23.86</v>
      </c>
      <c r="M27" s="155">
        <v>5</v>
      </c>
      <c r="N27" s="11"/>
      <c r="O27" s="344"/>
    </row>
    <row r="28" spans="1:15" ht="12.75" x14ac:dyDescent="0.2">
      <c r="A28" s="37" t="s">
        <v>587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344"/>
    </row>
    <row r="29" spans="1:15" ht="15" customHeight="1" x14ac:dyDescent="0.2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344"/>
    </row>
    <row r="30" spans="1:15" ht="15" customHeight="1" x14ac:dyDescent="0.2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344"/>
    </row>
    <row r="31" spans="1:15" ht="15" customHeight="1" x14ac:dyDescent="0.2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344"/>
    </row>
    <row r="32" spans="1:15" ht="15" customHeight="1" x14ac:dyDescent="0.2">
      <c r="A32" s="11"/>
      <c r="B32" s="314"/>
      <c r="C32" s="314"/>
      <c r="D32" s="314"/>
      <c r="E32" s="314"/>
      <c r="F32" s="314"/>
      <c r="G32" s="314"/>
      <c r="H32" s="314"/>
      <c r="I32" s="314"/>
      <c r="J32" s="314"/>
      <c r="K32" s="314"/>
      <c r="L32" s="314"/>
      <c r="M32" s="314"/>
      <c r="N32" s="11"/>
      <c r="O32" s="344"/>
    </row>
    <row r="33" spans="1:15" ht="15" customHeight="1" x14ac:dyDescent="0.2">
      <c r="A33" s="11"/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11"/>
      <c r="O33" s="344"/>
    </row>
    <row r="34" spans="1:15" ht="15" customHeight="1" x14ac:dyDescent="0.2">
      <c r="A34" s="11"/>
      <c r="B34" s="314"/>
      <c r="C34" s="314"/>
      <c r="D34" s="314"/>
      <c r="E34" s="314"/>
      <c r="F34" s="314"/>
      <c r="G34" s="314"/>
      <c r="H34" s="314"/>
      <c r="I34" s="314"/>
      <c r="J34" s="314"/>
      <c r="K34" s="314"/>
      <c r="L34" s="314"/>
      <c r="M34" s="314"/>
      <c r="N34" s="11"/>
      <c r="O34" s="344"/>
    </row>
    <row r="35" spans="1:15" ht="15" customHeight="1" x14ac:dyDescent="0.2">
      <c r="A35" s="11"/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11"/>
      <c r="O35" s="344"/>
    </row>
    <row r="36" spans="1:15" ht="15" customHeight="1" x14ac:dyDescent="0.2">
      <c r="A36" s="11"/>
      <c r="B36" s="314"/>
      <c r="C36" s="314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11"/>
      <c r="O36" s="344"/>
    </row>
    <row r="37" spans="1:15" ht="15" customHeight="1" x14ac:dyDescent="0.2">
      <c r="A37" s="11"/>
      <c r="B37" s="314"/>
      <c r="C37" s="314"/>
      <c r="D37" s="314"/>
      <c r="E37" s="314"/>
      <c r="F37" s="314"/>
      <c r="G37" s="314"/>
      <c r="H37" s="314"/>
      <c r="I37" s="314"/>
      <c r="J37" s="314"/>
      <c r="K37" s="314"/>
      <c r="L37" s="314"/>
      <c r="M37" s="314"/>
      <c r="N37" s="11"/>
      <c r="O37" s="344"/>
    </row>
    <row r="38" spans="1:15" ht="15" customHeight="1" x14ac:dyDescent="0.2">
      <c r="A38" s="11"/>
      <c r="B38" s="314"/>
      <c r="C38" s="314"/>
      <c r="D38" s="314"/>
      <c r="E38" s="314"/>
      <c r="F38" s="314"/>
      <c r="G38" s="314"/>
      <c r="H38" s="314"/>
      <c r="I38" s="314"/>
      <c r="J38" s="314"/>
      <c r="K38" s="314"/>
      <c r="L38" s="314"/>
      <c r="M38" s="314"/>
      <c r="N38" s="11"/>
      <c r="O38" s="344"/>
    </row>
    <row r="39" spans="1:15" ht="15" customHeight="1" x14ac:dyDescent="0.2">
      <c r="A39" s="11"/>
      <c r="B39" s="314"/>
      <c r="C39" s="314"/>
      <c r="D39" s="314"/>
      <c r="E39" s="314"/>
      <c r="F39" s="314"/>
      <c r="G39" s="314"/>
      <c r="H39" s="314"/>
      <c r="I39" s="314"/>
      <c r="J39" s="314"/>
      <c r="K39" s="314"/>
      <c r="L39" s="314"/>
      <c r="M39" s="314"/>
      <c r="N39" s="11"/>
      <c r="O39" s="344"/>
    </row>
    <row r="40" spans="1:15" ht="15" customHeight="1" x14ac:dyDescent="0.2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344"/>
    </row>
    <row r="41" spans="1:15" ht="15" customHeight="1" x14ac:dyDescent="0.2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344"/>
    </row>
    <row r="42" spans="1:15" ht="15" customHeight="1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344"/>
    </row>
    <row r="43" spans="1:15" ht="15" customHeight="1" x14ac:dyDescent="0.2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344"/>
    </row>
    <row r="44" spans="1:15" ht="15" customHeight="1" x14ac:dyDescent="0.2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344"/>
    </row>
    <row r="45" spans="1:15" ht="15" customHeight="1" x14ac:dyDescent="0.2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344"/>
    </row>
    <row r="46" spans="1:15" ht="15" customHeight="1" x14ac:dyDescent="0.2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344"/>
    </row>
    <row r="47" spans="1:15" ht="15" customHeight="1" x14ac:dyDescent="0.2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344"/>
    </row>
    <row r="48" spans="1:15" ht="15" customHeight="1" x14ac:dyDescent="0.2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344"/>
    </row>
    <row r="49" spans="1:15" ht="15" customHeight="1" x14ac:dyDescent="0.2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344"/>
    </row>
    <row r="50" spans="1:15" ht="15" customHeight="1" x14ac:dyDescent="0.2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344"/>
    </row>
    <row r="51" spans="1:15" ht="15" customHeight="1" x14ac:dyDescent="0.2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344"/>
    </row>
    <row r="52" spans="1:15" ht="15" customHeight="1" x14ac:dyDescent="0.2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344"/>
    </row>
    <row r="53" spans="1:15" ht="15" customHeight="1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344"/>
    </row>
    <row r="54" spans="1:15" ht="15" customHeight="1" x14ac:dyDescent="0.2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344"/>
    </row>
    <row r="55" spans="1:15" ht="15" customHeight="1" x14ac:dyDescent="0.2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344"/>
    </row>
    <row r="56" spans="1:15" ht="15" customHeight="1" x14ac:dyDescent="0.2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344"/>
    </row>
    <row r="57" spans="1:15" ht="15" customHeight="1" x14ac:dyDescent="0.2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344"/>
    </row>
    <row r="58" spans="1:15" ht="15" customHeight="1" x14ac:dyDescent="0.2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344"/>
    </row>
    <row r="59" spans="1:15" ht="15" customHeight="1" x14ac:dyDescent="0.2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344"/>
    </row>
    <row r="60" spans="1:15" ht="15" customHeight="1" x14ac:dyDescent="0.2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344"/>
    </row>
    <row r="61" spans="1:15" ht="15" customHeight="1" x14ac:dyDescent="0.2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344"/>
    </row>
    <row r="62" spans="1:15" ht="1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344"/>
    </row>
  </sheetData>
  <pageMargins left="0.39370078740157477" right="0.39370078740157477" top="0.59055118110236215" bottom="0.59055118110236215" header="0.3" footer="0.3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"/>
  <sheetViews>
    <sheetView workbookViewId="0"/>
  </sheetViews>
  <sheetFormatPr baseColWidth="10" defaultRowHeight="12.75" x14ac:dyDescent="0.2"/>
  <sheetData/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M48"/>
  <sheetViews>
    <sheetView workbookViewId="0"/>
  </sheetViews>
  <sheetFormatPr baseColWidth="10" defaultRowHeight="12.75" x14ac:dyDescent="0.2"/>
  <cols>
    <col min="1" max="1" width="21.5703125" customWidth="1"/>
    <col min="2" max="2" width="12.5703125" customWidth="1"/>
    <col min="3" max="3" width="10.7109375" customWidth="1"/>
    <col min="4" max="4" width="11.140625" bestFit="1" customWidth="1"/>
    <col min="7" max="7" width="14.42578125" customWidth="1"/>
  </cols>
  <sheetData>
    <row r="1" spans="1:13" ht="15.75" customHeight="1" x14ac:dyDescent="0.2">
      <c r="A1" s="24" t="s">
        <v>520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x14ac:dyDescent="0.2">
      <c r="A2" s="11"/>
      <c r="B2" s="11"/>
      <c r="C2" s="17"/>
      <c r="D2" s="11"/>
      <c r="E2" s="11"/>
      <c r="F2" s="17"/>
      <c r="G2" s="11"/>
      <c r="H2" s="11"/>
      <c r="I2" s="11"/>
      <c r="J2" s="11"/>
      <c r="K2" s="11"/>
      <c r="L2" s="11"/>
      <c r="M2" s="11"/>
    </row>
    <row r="3" spans="1:13" ht="15.4" customHeight="1" x14ac:dyDescent="0.2">
      <c r="A3" s="25"/>
      <c r="B3" s="330" t="s">
        <v>221</v>
      </c>
      <c r="C3" s="330"/>
      <c r="D3" s="330"/>
      <c r="E3" s="330"/>
      <c r="F3" s="331"/>
      <c r="G3" s="332" t="s">
        <v>225</v>
      </c>
      <c r="H3" s="332" t="s">
        <v>212</v>
      </c>
      <c r="I3" s="332" t="s">
        <v>238</v>
      </c>
      <c r="J3" s="326" t="s">
        <v>73</v>
      </c>
      <c r="K3" s="11"/>
      <c r="L3" s="11"/>
      <c r="M3" s="11"/>
    </row>
    <row r="4" spans="1:13" ht="24" customHeight="1" x14ac:dyDescent="0.2">
      <c r="A4" s="25"/>
      <c r="B4" s="138" t="s">
        <v>69</v>
      </c>
      <c r="C4" s="138" t="s">
        <v>70</v>
      </c>
      <c r="D4" s="138" t="s">
        <v>71</v>
      </c>
      <c r="E4" s="138" t="s">
        <v>72</v>
      </c>
      <c r="F4" s="139" t="s">
        <v>0</v>
      </c>
      <c r="G4" s="332"/>
      <c r="H4" s="332"/>
      <c r="I4" s="332"/>
      <c r="J4" s="326"/>
      <c r="K4" s="11"/>
      <c r="L4" s="11"/>
      <c r="M4" s="11"/>
    </row>
    <row r="5" spans="1:13" ht="15" customHeight="1" x14ac:dyDescent="0.2">
      <c r="A5" s="195" t="s">
        <v>85</v>
      </c>
      <c r="B5" s="196">
        <f t="shared" ref="B5:I5" si="0">SUM(B6:B24)</f>
        <v>976345</v>
      </c>
      <c r="C5" s="196">
        <f t="shared" si="0"/>
        <v>21829</v>
      </c>
      <c r="D5" s="196">
        <f t="shared" si="0"/>
        <v>125217</v>
      </c>
      <c r="E5" s="196">
        <f t="shared" si="0"/>
        <v>43088</v>
      </c>
      <c r="F5" s="196">
        <f t="shared" si="0"/>
        <v>1166470</v>
      </c>
      <c r="G5" s="196">
        <f t="shared" si="0"/>
        <v>177542</v>
      </c>
      <c r="H5" s="196">
        <f t="shared" si="0"/>
        <v>1344012</v>
      </c>
      <c r="I5" s="196">
        <f t="shared" si="0"/>
        <v>63226</v>
      </c>
      <c r="J5" s="196">
        <f>SUM(J6:J24)</f>
        <v>70910</v>
      </c>
      <c r="K5" s="11"/>
      <c r="L5" s="11"/>
      <c r="M5" s="11"/>
    </row>
    <row r="6" spans="1:13" ht="15" customHeight="1" x14ac:dyDescent="0.2">
      <c r="A6" s="30" t="s">
        <v>282</v>
      </c>
      <c r="B6" s="41">
        <v>7358</v>
      </c>
      <c r="C6" s="41">
        <v>0</v>
      </c>
      <c r="D6" s="41">
        <v>17669</v>
      </c>
      <c r="E6" s="41">
        <v>3648</v>
      </c>
      <c r="F6" s="41">
        <v>28675</v>
      </c>
      <c r="G6" s="41">
        <v>23140</v>
      </c>
      <c r="H6" s="41">
        <v>51815</v>
      </c>
      <c r="I6" s="41">
        <v>2704</v>
      </c>
      <c r="J6" s="41">
        <v>4666</v>
      </c>
      <c r="K6" s="11"/>
      <c r="L6" s="11"/>
      <c r="M6" s="11"/>
    </row>
    <row r="7" spans="1:13" ht="15" customHeight="1" x14ac:dyDescent="0.2">
      <c r="A7" s="27" t="s">
        <v>283</v>
      </c>
      <c r="B7" s="43">
        <v>15765</v>
      </c>
      <c r="C7" s="47">
        <v>96</v>
      </c>
      <c r="D7" s="43">
        <v>13093</v>
      </c>
      <c r="E7" s="43">
        <v>2967</v>
      </c>
      <c r="F7" s="43">
        <v>31921</v>
      </c>
      <c r="G7" s="43">
        <v>10455</v>
      </c>
      <c r="H7" s="43">
        <v>42376</v>
      </c>
      <c r="I7" s="43">
        <v>2368</v>
      </c>
      <c r="J7" s="43">
        <v>3420</v>
      </c>
      <c r="K7" s="11"/>
      <c r="L7" s="11"/>
      <c r="M7" s="11"/>
    </row>
    <row r="8" spans="1:13" ht="15" customHeight="1" x14ac:dyDescent="0.2">
      <c r="A8" s="30" t="s">
        <v>284</v>
      </c>
      <c r="B8" s="41">
        <v>16089</v>
      </c>
      <c r="C8" s="41">
        <v>539</v>
      </c>
      <c r="D8" s="41">
        <v>13260</v>
      </c>
      <c r="E8" s="41">
        <v>4642</v>
      </c>
      <c r="F8" s="41">
        <v>34529</v>
      </c>
      <c r="G8" s="41">
        <v>9865</v>
      </c>
      <c r="H8" s="41">
        <v>44393</v>
      </c>
      <c r="I8" s="41">
        <v>2153</v>
      </c>
      <c r="J8" s="41">
        <v>3327</v>
      </c>
      <c r="K8" s="11"/>
      <c r="L8" s="11"/>
      <c r="M8" s="11"/>
    </row>
    <row r="9" spans="1:13" ht="15" customHeight="1" x14ac:dyDescent="0.2">
      <c r="A9" s="27" t="s">
        <v>285</v>
      </c>
      <c r="B9" s="43">
        <v>58676</v>
      </c>
      <c r="C9" s="43">
        <v>2099</v>
      </c>
      <c r="D9" s="43">
        <v>3342</v>
      </c>
      <c r="E9" s="47">
        <v>1035</v>
      </c>
      <c r="F9" s="43">
        <v>65151</v>
      </c>
      <c r="G9" s="43">
        <v>19540</v>
      </c>
      <c r="H9" s="43">
        <v>84692</v>
      </c>
      <c r="I9" s="43">
        <v>3382</v>
      </c>
      <c r="J9" s="43">
        <v>4130</v>
      </c>
      <c r="K9" s="11"/>
      <c r="L9" s="11"/>
      <c r="M9" s="11"/>
    </row>
    <row r="10" spans="1:13" ht="15" customHeight="1" x14ac:dyDescent="0.2">
      <c r="A10" s="30" t="s">
        <v>286</v>
      </c>
      <c r="B10" s="41">
        <v>45179</v>
      </c>
      <c r="C10" s="41">
        <v>0</v>
      </c>
      <c r="D10" s="41">
        <v>6156</v>
      </c>
      <c r="E10" s="41">
        <v>1046</v>
      </c>
      <c r="F10" s="41">
        <v>52381</v>
      </c>
      <c r="G10" s="41">
        <v>7563</v>
      </c>
      <c r="H10" s="41">
        <v>59943</v>
      </c>
      <c r="I10" s="41">
        <v>2984</v>
      </c>
      <c r="J10" s="41">
        <v>3385</v>
      </c>
      <c r="K10" s="11"/>
      <c r="L10" s="11"/>
      <c r="M10" s="11"/>
    </row>
    <row r="11" spans="1:13" ht="15" customHeight="1" x14ac:dyDescent="0.2">
      <c r="A11" s="27" t="s">
        <v>287</v>
      </c>
      <c r="B11" s="43">
        <v>33643</v>
      </c>
      <c r="C11" s="47">
        <v>57</v>
      </c>
      <c r="D11" s="43">
        <v>8870</v>
      </c>
      <c r="E11" s="47">
        <v>2672</v>
      </c>
      <c r="F11" s="43">
        <v>45241</v>
      </c>
      <c r="G11" s="43">
        <v>7353</v>
      </c>
      <c r="H11" s="43">
        <v>52594</v>
      </c>
      <c r="I11" s="43">
        <v>2696</v>
      </c>
      <c r="J11" s="43">
        <v>2811</v>
      </c>
      <c r="K11" s="17"/>
      <c r="L11" s="11"/>
      <c r="M11" s="11"/>
    </row>
    <row r="12" spans="1:13" ht="12" customHeight="1" x14ac:dyDescent="0.2">
      <c r="A12" s="30" t="s">
        <v>288</v>
      </c>
      <c r="B12" s="41">
        <v>34640</v>
      </c>
      <c r="C12" s="41">
        <v>6911</v>
      </c>
      <c r="D12" s="41">
        <v>5305</v>
      </c>
      <c r="E12" s="41">
        <v>1283</v>
      </c>
      <c r="F12" s="41">
        <v>48139</v>
      </c>
      <c r="G12" s="41">
        <v>9740</v>
      </c>
      <c r="H12" s="41">
        <v>57879</v>
      </c>
      <c r="I12" s="41">
        <v>2621</v>
      </c>
      <c r="J12" s="41">
        <v>3677</v>
      </c>
      <c r="K12" s="11"/>
      <c r="L12" s="11"/>
      <c r="M12" s="11"/>
    </row>
    <row r="13" spans="1:13" ht="15" customHeight="1" x14ac:dyDescent="0.2">
      <c r="A13" s="27" t="s">
        <v>289</v>
      </c>
      <c r="B13" s="43">
        <v>48946</v>
      </c>
      <c r="C13" s="43">
        <v>2652</v>
      </c>
      <c r="D13" s="43">
        <v>5637</v>
      </c>
      <c r="E13" s="43">
        <v>2051</v>
      </c>
      <c r="F13" s="43">
        <v>59285</v>
      </c>
      <c r="G13" s="43">
        <v>10192</v>
      </c>
      <c r="H13" s="43">
        <v>69477</v>
      </c>
      <c r="I13" s="43">
        <v>3302</v>
      </c>
      <c r="J13" s="43">
        <v>4608</v>
      </c>
      <c r="K13" s="11"/>
      <c r="L13" s="11"/>
      <c r="M13" s="11"/>
    </row>
    <row r="14" spans="1:13" ht="15" customHeight="1" x14ac:dyDescent="0.2">
      <c r="A14" s="30" t="s">
        <v>290</v>
      </c>
      <c r="B14" s="41">
        <v>47710</v>
      </c>
      <c r="C14" s="41">
        <v>778</v>
      </c>
      <c r="D14" s="41">
        <v>4493</v>
      </c>
      <c r="E14" s="41">
        <v>3485</v>
      </c>
      <c r="F14" s="41">
        <v>56466</v>
      </c>
      <c r="G14" s="41">
        <v>11033</v>
      </c>
      <c r="H14" s="41">
        <v>67499</v>
      </c>
      <c r="I14" s="41">
        <v>3438</v>
      </c>
      <c r="J14" s="41">
        <v>3578</v>
      </c>
      <c r="K14" s="11"/>
      <c r="L14" s="11"/>
      <c r="M14" s="11"/>
    </row>
    <row r="15" spans="1:13" ht="15" customHeight="1" x14ac:dyDescent="0.2">
      <c r="A15" s="27" t="s">
        <v>15</v>
      </c>
      <c r="B15" s="43">
        <v>114372</v>
      </c>
      <c r="C15" s="43">
        <v>1601</v>
      </c>
      <c r="D15" s="43">
        <v>6796</v>
      </c>
      <c r="E15" s="43">
        <v>4293</v>
      </c>
      <c r="F15" s="43">
        <v>127061</v>
      </c>
      <c r="G15" s="43">
        <v>31559</v>
      </c>
      <c r="H15" s="43">
        <v>158621</v>
      </c>
      <c r="I15" s="43">
        <v>6392</v>
      </c>
      <c r="J15" s="43">
        <v>6509</v>
      </c>
      <c r="K15" s="11"/>
      <c r="L15" s="11"/>
      <c r="M15" s="11"/>
    </row>
    <row r="16" spans="1:13" ht="15" customHeight="1" x14ac:dyDescent="0.2">
      <c r="A16" s="30" t="s">
        <v>16</v>
      </c>
      <c r="B16" s="41">
        <v>125549</v>
      </c>
      <c r="C16" s="41">
        <v>166</v>
      </c>
      <c r="D16" s="41">
        <v>11475</v>
      </c>
      <c r="E16" s="31">
        <v>872</v>
      </c>
      <c r="F16" s="41">
        <v>138061</v>
      </c>
      <c r="G16" s="41">
        <v>5532</v>
      </c>
      <c r="H16" s="41">
        <v>143593</v>
      </c>
      <c r="I16" s="41">
        <v>7829</v>
      </c>
      <c r="J16" s="41">
        <v>7631</v>
      </c>
      <c r="K16" s="11"/>
      <c r="L16" s="11"/>
      <c r="M16" s="11"/>
    </row>
    <row r="17" spans="1:13" ht="15" customHeight="1" x14ac:dyDescent="0.2">
      <c r="A17" s="27" t="s">
        <v>17</v>
      </c>
      <c r="B17" s="43">
        <v>43514</v>
      </c>
      <c r="C17" s="43">
        <v>2401</v>
      </c>
      <c r="D17" s="43">
        <v>4285</v>
      </c>
      <c r="E17" s="43">
        <v>2983</v>
      </c>
      <c r="F17" s="43">
        <v>53183</v>
      </c>
      <c r="G17" s="43">
        <v>10781</v>
      </c>
      <c r="H17" s="43">
        <v>63964</v>
      </c>
      <c r="I17" s="43">
        <v>3177</v>
      </c>
      <c r="J17" s="43">
        <v>4012</v>
      </c>
      <c r="K17" s="11"/>
      <c r="L17" s="11"/>
      <c r="M17" s="11"/>
    </row>
    <row r="18" spans="1:13" ht="15" customHeight="1" x14ac:dyDescent="0.2">
      <c r="A18" s="30" t="s">
        <v>18</v>
      </c>
      <c r="B18" s="41">
        <v>55008</v>
      </c>
      <c r="C18" s="41">
        <v>1975</v>
      </c>
      <c r="D18" s="41">
        <v>2969</v>
      </c>
      <c r="E18" s="48">
        <v>1561</v>
      </c>
      <c r="F18" s="41">
        <v>61513</v>
      </c>
      <c r="G18" s="41">
        <v>2151</v>
      </c>
      <c r="H18" s="41">
        <v>63665</v>
      </c>
      <c r="I18" s="41">
        <v>3094</v>
      </c>
      <c r="J18" s="41">
        <v>3820</v>
      </c>
      <c r="K18" s="11"/>
      <c r="L18" s="11"/>
      <c r="M18" s="11"/>
    </row>
    <row r="19" spans="1:13" ht="15" customHeight="1" x14ac:dyDescent="0.2">
      <c r="A19" s="27" t="s">
        <v>19</v>
      </c>
      <c r="B19" s="43">
        <v>41076</v>
      </c>
      <c r="C19" s="47">
        <v>0</v>
      </c>
      <c r="D19" s="43">
        <v>1969</v>
      </c>
      <c r="E19" s="43">
        <v>614</v>
      </c>
      <c r="F19" s="43">
        <v>43659</v>
      </c>
      <c r="G19" s="43">
        <v>2041</v>
      </c>
      <c r="H19" s="43">
        <v>45700</v>
      </c>
      <c r="I19" s="43">
        <v>2768</v>
      </c>
      <c r="J19" s="43">
        <v>2128</v>
      </c>
      <c r="K19" s="11"/>
      <c r="L19" s="11"/>
      <c r="M19" s="11"/>
    </row>
    <row r="20" spans="1:13" ht="15" customHeight="1" x14ac:dyDescent="0.2">
      <c r="A20" s="30" t="s">
        <v>20</v>
      </c>
      <c r="B20" s="41">
        <v>53306</v>
      </c>
      <c r="C20" s="41">
        <v>557</v>
      </c>
      <c r="D20" s="41">
        <v>2968</v>
      </c>
      <c r="E20" s="41">
        <v>684</v>
      </c>
      <c r="F20" s="41">
        <v>57514</v>
      </c>
      <c r="G20" s="41">
        <v>6248</v>
      </c>
      <c r="H20" s="41">
        <v>63762</v>
      </c>
      <c r="I20" s="41">
        <v>2991</v>
      </c>
      <c r="J20" s="41">
        <v>3188</v>
      </c>
      <c r="K20" s="11"/>
      <c r="L20" s="11"/>
      <c r="M20" s="11"/>
    </row>
    <row r="21" spans="1:13" ht="15" customHeight="1" x14ac:dyDescent="0.2">
      <c r="A21" s="27" t="s">
        <v>21</v>
      </c>
      <c r="B21" s="43">
        <v>61037</v>
      </c>
      <c r="C21" s="43">
        <v>1997</v>
      </c>
      <c r="D21" s="43">
        <v>2581</v>
      </c>
      <c r="E21" s="28">
        <v>746</v>
      </c>
      <c r="F21" s="43">
        <v>66361</v>
      </c>
      <c r="G21" s="43">
        <v>4528</v>
      </c>
      <c r="H21" s="43">
        <v>70889</v>
      </c>
      <c r="I21" s="43">
        <v>3355</v>
      </c>
      <c r="J21" s="43">
        <v>3412</v>
      </c>
      <c r="K21" s="11"/>
      <c r="L21" s="11"/>
      <c r="M21" s="11"/>
    </row>
    <row r="22" spans="1:13" ht="15" customHeight="1" x14ac:dyDescent="0.2">
      <c r="A22" s="30" t="s">
        <v>22</v>
      </c>
      <c r="B22" s="41">
        <v>42268</v>
      </c>
      <c r="C22" s="48">
        <v>0</v>
      </c>
      <c r="D22" s="41">
        <v>2643</v>
      </c>
      <c r="E22" s="48">
        <v>1127</v>
      </c>
      <c r="F22" s="41">
        <v>46037</v>
      </c>
      <c r="G22" s="41">
        <v>409</v>
      </c>
      <c r="H22" s="41">
        <v>46446</v>
      </c>
      <c r="I22" s="41">
        <v>2093</v>
      </c>
      <c r="J22" s="41">
        <v>1472</v>
      </c>
      <c r="K22" s="11"/>
      <c r="L22" s="11"/>
      <c r="M22" s="11"/>
    </row>
    <row r="23" spans="1:13" ht="15" customHeight="1" x14ac:dyDescent="0.2">
      <c r="A23" s="27" t="s">
        <v>23</v>
      </c>
      <c r="B23" s="43">
        <v>28398</v>
      </c>
      <c r="C23" s="47">
        <v>0</v>
      </c>
      <c r="D23" s="43">
        <v>2995</v>
      </c>
      <c r="E23" s="43">
        <v>1185</v>
      </c>
      <c r="F23" s="43">
        <v>32577</v>
      </c>
      <c r="G23" s="43">
        <v>3276</v>
      </c>
      <c r="H23" s="43">
        <v>35853</v>
      </c>
      <c r="I23" s="43">
        <v>1772</v>
      </c>
      <c r="J23" s="43">
        <v>1862</v>
      </c>
      <c r="K23" s="11"/>
      <c r="L23" s="11"/>
      <c r="M23" s="11"/>
    </row>
    <row r="24" spans="1:13" ht="15" customHeight="1" x14ac:dyDescent="0.2">
      <c r="A24" s="30" t="s">
        <v>24</v>
      </c>
      <c r="B24" s="41">
        <v>103811</v>
      </c>
      <c r="C24" s="48">
        <v>0</v>
      </c>
      <c r="D24" s="41">
        <v>8711</v>
      </c>
      <c r="E24" s="41">
        <v>6194</v>
      </c>
      <c r="F24" s="41">
        <v>118716</v>
      </c>
      <c r="G24" s="41">
        <v>2136</v>
      </c>
      <c r="H24" s="41">
        <v>120851</v>
      </c>
      <c r="I24" s="41">
        <v>4107</v>
      </c>
      <c r="J24" s="41">
        <v>3274</v>
      </c>
      <c r="K24" s="11"/>
      <c r="L24" s="11"/>
      <c r="M24" s="11"/>
    </row>
    <row r="25" spans="1:13" ht="12.75" customHeight="1" x14ac:dyDescent="0.2">
      <c r="A25" s="37" t="s">
        <v>577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45"/>
    </row>
    <row r="26" spans="1:13" x14ac:dyDescent="0.2">
      <c r="A26" s="11"/>
      <c r="B26" s="11"/>
      <c r="C26" s="11"/>
      <c r="D26" s="11"/>
      <c r="E26" s="11"/>
      <c r="F26" s="17"/>
      <c r="G26" s="11"/>
      <c r="H26" s="11"/>
      <c r="I26" s="11"/>
      <c r="J26" s="17"/>
      <c r="K26" s="11"/>
      <c r="L26" s="11"/>
      <c r="M26" s="345"/>
    </row>
    <row r="27" spans="1:13" ht="15.75" x14ac:dyDescent="0.25">
      <c r="A27" s="37"/>
      <c r="B27" s="346"/>
      <c r="C27" s="347"/>
      <c r="D27" s="11"/>
      <c r="E27" s="11"/>
      <c r="F27" s="11"/>
      <c r="G27" s="11"/>
      <c r="H27" s="11"/>
      <c r="I27" s="11"/>
      <c r="J27" s="11"/>
      <c r="K27" s="11"/>
      <c r="L27" s="11"/>
      <c r="M27" s="345"/>
    </row>
    <row r="28" spans="1:13" ht="15.75" x14ac:dyDescent="0.25">
      <c r="A28" s="11"/>
      <c r="B28" s="346"/>
      <c r="C28" s="347"/>
      <c r="D28" s="11"/>
      <c r="E28" s="11"/>
      <c r="F28" s="11"/>
      <c r="G28" s="11"/>
      <c r="H28" s="11"/>
      <c r="I28" s="11"/>
      <c r="J28" s="11"/>
      <c r="K28" s="11"/>
      <c r="L28" s="11"/>
      <c r="M28" s="345"/>
    </row>
    <row r="29" spans="1:13" ht="15.75" x14ac:dyDescent="0.25">
      <c r="A29" s="11"/>
      <c r="B29" s="346"/>
      <c r="C29" s="347"/>
      <c r="D29" s="11"/>
      <c r="E29" s="11"/>
      <c r="F29" s="11"/>
      <c r="G29" s="11"/>
      <c r="H29" s="11"/>
      <c r="I29" s="11"/>
      <c r="J29" s="11"/>
      <c r="K29" s="11"/>
      <c r="L29" s="11"/>
      <c r="M29" s="345"/>
    </row>
    <row r="30" spans="1:13" ht="15.75" x14ac:dyDescent="0.25">
      <c r="A30" s="11"/>
      <c r="B30" s="346"/>
      <c r="C30" s="347"/>
      <c r="D30" s="11"/>
      <c r="E30" s="11"/>
      <c r="F30" s="11"/>
      <c r="G30" s="11"/>
      <c r="H30" s="11"/>
      <c r="I30" s="43"/>
      <c r="J30" s="43"/>
      <c r="K30" s="43"/>
      <c r="L30" s="28"/>
      <c r="M30" s="345"/>
    </row>
    <row r="31" spans="1:13" ht="15.75" x14ac:dyDescent="0.25">
      <c r="A31" s="11"/>
      <c r="B31" s="346"/>
      <c r="C31" s="347"/>
      <c r="D31" s="11"/>
      <c r="E31" s="11"/>
      <c r="F31" s="11"/>
      <c r="G31" s="11"/>
      <c r="H31" s="11"/>
      <c r="I31" s="11"/>
      <c r="J31" s="11"/>
      <c r="K31" s="11"/>
      <c r="L31" s="11"/>
      <c r="M31" s="11"/>
    </row>
    <row r="32" spans="1:13" ht="15.75" x14ac:dyDescent="0.25">
      <c r="A32" s="11"/>
      <c r="B32" s="346"/>
      <c r="C32" s="347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 ht="15.75" x14ac:dyDescent="0.25">
      <c r="A33" s="11"/>
      <c r="B33" s="346"/>
      <c r="C33" s="347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15.75" x14ac:dyDescent="0.25">
      <c r="A34" s="11"/>
      <c r="B34" s="346"/>
      <c r="C34" s="347"/>
      <c r="D34" s="11"/>
      <c r="E34" s="11"/>
      <c r="F34" s="11"/>
      <c r="G34" s="11"/>
      <c r="H34" s="11"/>
      <c r="I34" s="11"/>
      <c r="J34" s="11"/>
      <c r="K34" s="11"/>
      <c r="L34" s="11"/>
      <c r="M34" s="11"/>
    </row>
    <row r="35" spans="1:13" ht="15.75" x14ac:dyDescent="0.25">
      <c r="A35" s="11"/>
      <c r="B35" s="346"/>
      <c r="C35" s="347"/>
      <c r="D35" s="11"/>
      <c r="E35" s="11"/>
      <c r="F35" s="11"/>
      <c r="G35" s="11"/>
      <c r="H35" s="11"/>
      <c r="I35" s="11"/>
      <c r="J35" s="11"/>
      <c r="K35" s="11"/>
      <c r="L35" s="11"/>
      <c r="M35" s="11"/>
    </row>
    <row r="36" spans="1:13" ht="15.75" x14ac:dyDescent="0.25">
      <c r="A36" s="11"/>
      <c r="B36" s="346"/>
      <c r="C36" s="347"/>
      <c r="D36" s="11"/>
      <c r="E36" s="11"/>
      <c r="F36" s="11"/>
      <c r="G36" s="11"/>
      <c r="H36" s="11"/>
      <c r="I36" s="11"/>
      <c r="J36" s="11"/>
      <c r="K36" s="11"/>
      <c r="L36" s="11"/>
      <c r="M36" s="11"/>
    </row>
    <row r="37" spans="1:13" ht="15.75" x14ac:dyDescent="0.25">
      <c r="A37" s="11"/>
      <c r="B37" s="346"/>
      <c r="C37" s="347"/>
      <c r="D37" s="11"/>
      <c r="E37" s="11"/>
      <c r="F37" s="11"/>
      <c r="G37" s="11"/>
      <c r="H37" s="11"/>
      <c r="I37" s="11"/>
      <c r="J37" s="11"/>
      <c r="K37" s="11"/>
      <c r="L37" s="11"/>
      <c r="M37" s="11"/>
    </row>
    <row r="38" spans="1:13" ht="15.75" x14ac:dyDescent="0.25">
      <c r="A38" s="11"/>
      <c r="B38" s="346"/>
      <c r="C38" s="347"/>
      <c r="D38" s="11"/>
      <c r="E38" s="11"/>
      <c r="F38" s="11"/>
      <c r="G38" s="11"/>
      <c r="H38" s="11"/>
      <c r="I38" s="11"/>
      <c r="J38" s="11"/>
      <c r="K38" s="11"/>
      <c r="L38" s="11"/>
      <c r="M38" s="11"/>
    </row>
    <row r="39" spans="1:13" ht="15.75" x14ac:dyDescent="0.25">
      <c r="A39" s="11"/>
      <c r="B39" s="346"/>
      <c r="C39" s="347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 ht="15.75" x14ac:dyDescent="0.25">
      <c r="A40" s="11"/>
      <c r="B40" s="346"/>
      <c r="C40" s="347"/>
      <c r="D40" s="11"/>
      <c r="E40" s="11"/>
      <c r="F40" s="11"/>
      <c r="G40" s="11"/>
      <c r="H40" s="11"/>
      <c r="I40" s="11"/>
      <c r="J40" s="11"/>
      <c r="K40" s="11"/>
      <c r="L40" s="11"/>
      <c r="M40" s="11"/>
    </row>
    <row r="41" spans="1:13" ht="15.75" x14ac:dyDescent="0.25">
      <c r="A41" s="11"/>
      <c r="B41" s="346"/>
      <c r="C41" s="347"/>
      <c r="D41" s="11"/>
      <c r="E41" s="11"/>
      <c r="F41" s="11"/>
      <c r="G41" s="11"/>
      <c r="H41" s="11"/>
      <c r="I41" s="11"/>
      <c r="J41" s="11"/>
      <c r="K41" s="11"/>
      <c r="L41" s="11"/>
      <c r="M41" s="11"/>
    </row>
    <row r="42" spans="1:13" ht="15.75" x14ac:dyDescent="0.25">
      <c r="A42" s="11"/>
      <c r="B42" s="346"/>
      <c r="C42" s="347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3" spans="1:13" ht="15.75" x14ac:dyDescent="0.25">
      <c r="A43" s="11"/>
      <c r="B43" s="346"/>
      <c r="C43" s="347"/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 ht="15.75" x14ac:dyDescent="0.25">
      <c r="A44" s="11"/>
      <c r="B44" s="346"/>
      <c r="C44" s="347"/>
      <c r="D44" s="11"/>
      <c r="E44" s="11"/>
      <c r="F44" s="11"/>
      <c r="G44" s="11"/>
      <c r="H44" s="11"/>
      <c r="I44" s="11"/>
      <c r="J44" s="11"/>
      <c r="K44" s="11"/>
      <c r="L44" s="11"/>
      <c r="M44" s="11"/>
    </row>
    <row r="45" spans="1:13" ht="15.75" x14ac:dyDescent="0.25">
      <c r="A45" s="11"/>
      <c r="B45" s="346"/>
      <c r="C45" s="347"/>
      <c r="D45" s="11"/>
      <c r="E45" s="11"/>
      <c r="F45" s="11"/>
      <c r="G45" s="11"/>
      <c r="H45" s="11"/>
      <c r="I45" s="11"/>
      <c r="J45" s="11"/>
      <c r="K45" s="11"/>
      <c r="L45" s="11"/>
      <c r="M45" s="11"/>
    </row>
    <row r="46" spans="1:13" ht="15.75" x14ac:dyDescent="0.25">
      <c r="A46" s="11"/>
      <c r="B46" s="346"/>
      <c r="C46" s="347"/>
      <c r="D46" s="11"/>
      <c r="E46" s="11"/>
      <c r="F46" s="11"/>
      <c r="G46" s="11"/>
      <c r="H46" s="11"/>
      <c r="I46" s="11"/>
      <c r="J46" s="11"/>
      <c r="K46" s="11"/>
      <c r="L46" s="11"/>
      <c r="M46" s="11"/>
    </row>
    <row r="47" spans="1:13" ht="15.75" x14ac:dyDescent="0.25">
      <c r="A47" s="11"/>
      <c r="B47" s="346"/>
      <c r="C47" s="348"/>
      <c r="D47" s="11"/>
      <c r="E47" s="11"/>
      <c r="F47" s="11"/>
      <c r="G47" s="11"/>
      <c r="H47" s="11"/>
      <c r="I47" s="11"/>
      <c r="J47" s="11"/>
      <c r="K47" s="11"/>
      <c r="L47" s="11"/>
      <c r="M47" s="11"/>
    </row>
    <row r="48" spans="1:13" x14ac:dyDescent="0.2">
      <c r="A48" s="11"/>
      <c r="B48" s="36"/>
      <c r="C48" s="36"/>
      <c r="D48" s="11"/>
      <c r="E48" s="11"/>
      <c r="F48" s="11"/>
      <c r="G48" s="11"/>
      <c r="H48" s="11"/>
      <c r="I48" s="11"/>
      <c r="J48" s="11"/>
      <c r="K48" s="11"/>
      <c r="L48" s="11"/>
      <c r="M48" s="11"/>
    </row>
  </sheetData>
  <mergeCells count="5">
    <mergeCell ref="J3:J4"/>
    <mergeCell ref="B3:F3"/>
    <mergeCell ref="G3:G4"/>
    <mergeCell ref="H3:H4"/>
    <mergeCell ref="I3:I4"/>
  </mergeCells>
  <phoneticPr fontId="4" type="noConversion"/>
  <pageMargins left="0.39370078740157477" right="0.39370078740157477" top="0.59055118110236215" bottom="0.59055118110236215" header="0" footer="0"/>
  <pageSetup paperSize="9" scale="74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  <ignoredErrors>
    <ignoredError sqref="H5:I5" formulaRange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K9"/>
  <sheetViews>
    <sheetView workbookViewId="0"/>
  </sheetViews>
  <sheetFormatPr baseColWidth="10" defaultRowHeight="15" customHeight="1" x14ac:dyDescent="0.2"/>
  <cols>
    <col min="1" max="1" width="22.7109375" customWidth="1"/>
    <col min="2" max="11" width="8.140625" customWidth="1"/>
    <col min="12" max="12" width="7.28515625" customWidth="1"/>
  </cols>
  <sheetData>
    <row r="1" spans="1:11" ht="15.75" customHeight="1" x14ac:dyDescent="0.2">
      <c r="A1" s="24" t="s">
        <v>637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ht="15" customHeight="1" x14ac:dyDescent="0.2">
      <c r="A3" s="281" t="s">
        <v>593</v>
      </c>
      <c r="B3" s="274">
        <v>2021</v>
      </c>
      <c r="C3" s="274">
        <v>2020</v>
      </c>
      <c r="D3" s="274">
        <v>2019</v>
      </c>
      <c r="E3" s="274">
        <v>2018</v>
      </c>
      <c r="F3" s="274">
        <v>2017</v>
      </c>
      <c r="G3" s="274">
        <v>2016</v>
      </c>
      <c r="H3" s="274">
        <v>2015</v>
      </c>
      <c r="I3" s="274">
        <v>2014</v>
      </c>
      <c r="J3" s="274">
        <v>2013</v>
      </c>
      <c r="K3" s="274">
        <v>2012</v>
      </c>
    </row>
    <row r="4" spans="1:11" ht="15" customHeight="1" x14ac:dyDescent="0.2">
      <c r="A4" s="255" t="s">
        <v>589</v>
      </c>
      <c r="B4" s="259">
        <v>1.4015091666666699</v>
      </c>
      <c r="C4" s="259">
        <v>1.1824591666666699</v>
      </c>
      <c r="D4" s="259">
        <v>1.31583133333333</v>
      </c>
      <c r="E4" s="259">
        <v>1.3216191666666699</v>
      </c>
      <c r="F4" s="259">
        <v>1.2498433333333301</v>
      </c>
      <c r="G4" s="259">
        <v>1.1781439166666701</v>
      </c>
      <c r="H4" s="259">
        <v>1.2490395000000001</v>
      </c>
      <c r="I4" s="259">
        <v>1.4008802499999999</v>
      </c>
      <c r="J4" s="259">
        <v>1.45597933333333</v>
      </c>
      <c r="K4" s="259">
        <v>1.45690541666667</v>
      </c>
    </row>
    <row r="5" spans="1:11" ht="15" customHeight="1" x14ac:dyDescent="0.2">
      <c r="A5" s="256" t="s">
        <v>590</v>
      </c>
      <c r="B5" s="260">
        <v>1.5481229166666699</v>
      </c>
      <c r="C5" s="260">
        <v>1.3267927500000001</v>
      </c>
      <c r="D5" s="260">
        <v>1.44619441666667</v>
      </c>
      <c r="E5" s="260">
        <v>1.442172</v>
      </c>
      <c r="F5" s="260">
        <v>1.3718815</v>
      </c>
      <c r="G5" s="260">
        <v>1.30424766666667</v>
      </c>
      <c r="H5" s="260">
        <v>1.3738208333333299</v>
      </c>
      <c r="I5" s="260">
        <v>1.519253</v>
      </c>
      <c r="J5" s="260">
        <v>1.5722768333333299</v>
      </c>
      <c r="K5" s="260">
        <v>1.57236</v>
      </c>
    </row>
    <row r="6" spans="1:11" ht="15" customHeight="1" x14ac:dyDescent="0.2">
      <c r="A6" s="255" t="s">
        <v>619</v>
      </c>
      <c r="B6" s="259">
        <v>1.24500575</v>
      </c>
      <c r="C6" s="259">
        <v>1.0723926666666701</v>
      </c>
      <c r="D6" s="259">
        <v>1.22060708333333</v>
      </c>
      <c r="E6" s="259">
        <v>1.2258917499999999</v>
      </c>
      <c r="F6" s="259">
        <v>1.1184356666666699</v>
      </c>
      <c r="G6" s="259">
        <v>1.0292778333333299</v>
      </c>
      <c r="H6" s="259">
        <v>1.1293441666666699</v>
      </c>
      <c r="I6" s="259">
        <v>1.31095783333333</v>
      </c>
      <c r="J6" s="259">
        <v>1.38582741666667</v>
      </c>
      <c r="K6" s="259">
        <v>1.3969769999999999</v>
      </c>
    </row>
    <row r="7" spans="1:11" ht="15" customHeight="1" x14ac:dyDescent="0.2">
      <c r="A7" s="256" t="s">
        <v>592</v>
      </c>
      <c r="B7" s="260">
        <v>1.3207837499999999</v>
      </c>
      <c r="C7" s="260">
        <v>1.1460170833333301</v>
      </c>
      <c r="D7" s="260">
        <v>1.286608</v>
      </c>
      <c r="E7" s="260">
        <v>1.2869539166666699</v>
      </c>
      <c r="F7" s="260">
        <v>1.1807477500000001</v>
      </c>
      <c r="G7" s="260">
        <v>1.0934489166666701</v>
      </c>
      <c r="H7" s="260">
        <v>1.19171291666667</v>
      </c>
      <c r="I7" s="260">
        <v>1.3708627499999999</v>
      </c>
      <c r="J7" s="260">
        <v>1.44521108333333</v>
      </c>
      <c r="K7" s="260">
        <v>1.45643216666667</v>
      </c>
    </row>
    <row r="8" spans="1:11" ht="15" customHeight="1" x14ac:dyDescent="0.2">
      <c r="A8" s="255" t="s">
        <v>591</v>
      </c>
      <c r="B8" s="259">
        <v>0.78533516666666703</v>
      </c>
      <c r="C8" s="259">
        <v>0.78300049999999999</v>
      </c>
      <c r="D8" s="259">
        <v>0.90180499999999997</v>
      </c>
      <c r="E8" s="259">
        <v>0.88074791666666696</v>
      </c>
      <c r="F8" s="259">
        <v>0.74001058333333303</v>
      </c>
      <c r="G8" s="259">
        <v>0.67922724999999995</v>
      </c>
      <c r="H8" s="259">
        <v>0.81415541666666702</v>
      </c>
      <c r="I8" s="259">
        <v>0.96833216666666699</v>
      </c>
      <c r="J8" s="259">
        <v>1.02523108333333</v>
      </c>
      <c r="K8" s="259">
        <v>1.0408598333333301</v>
      </c>
    </row>
    <row r="9" spans="1:11" ht="12.75" x14ac:dyDescent="0.2">
      <c r="A9" s="37" t="s">
        <v>616</v>
      </c>
      <c r="B9" s="11"/>
      <c r="C9" s="11"/>
      <c r="D9" s="11"/>
      <c r="E9" s="11"/>
      <c r="F9" s="11"/>
      <c r="G9" s="11"/>
      <c r="H9" s="11"/>
      <c r="I9" s="11"/>
      <c r="J9" s="11"/>
      <c r="K9" s="11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"/>
  <sheetViews>
    <sheetView workbookViewId="0"/>
  </sheetViews>
  <sheetFormatPr baseColWidth="10" defaultRowHeight="12.75" x14ac:dyDescent="0.2"/>
  <sheetData/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M36"/>
  <sheetViews>
    <sheetView workbookViewId="0"/>
  </sheetViews>
  <sheetFormatPr baseColWidth="10" defaultRowHeight="15" customHeight="1" x14ac:dyDescent="0.2"/>
  <cols>
    <col min="1" max="1" width="26.28515625" customWidth="1"/>
  </cols>
  <sheetData>
    <row r="1" spans="1:13" ht="15.75" customHeight="1" x14ac:dyDescent="0.2">
      <c r="A1" s="24" t="s">
        <v>636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3" ht="15" customHeight="1" x14ac:dyDescent="0.2">
      <c r="A3" s="281"/>
      <c r="B3" s="82" t="s">
        <v>2</v>
      </c>
      <c r="C3" s="82" t="s">
        <v>3</v>
      </c>
      <c r="D3" s="82" t="s">
        <v>4</v>
      </c>
      <c r="E3" s="325" t="s">
        <v>5</v>
      </c>
      <c r="F3" s="325" t="s">
        <v>6</v>
      </c>
      <c r="G3" s="325" t="s">
        <v>7</v>
      </c>
      <c r="H3" s="325" t="s">
        <v>8</v>
      </c>
      <c r="I3" s="325" t="s">
        <v>9</v>
      </c>
      <c r="J3" s="325" t="s">
        <v>10</v>
      </c>
      <c r="K3" s="325" t="s">
        <v>11</v>
      </c>
      <c r="L3" s="325" t="s">
        <v>12</v>
      </c>
      <c r="M3" s="325" t="s">
        <v>13</v>
      </c>
    </row>
    <row r="4" spans="1:13" ht="15" customHeight="1" x14ac:dyDescent="0.2">
      <c r="A4" s="255" t="s">
        <v>620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</row>
    <row r="5" spans="1:13" ht="15" customHeight="1" x14ac:dyDescent="0.2">
      <c r="A5" s="282" t="s">
        <v>624</v>
      </c>
      <c r="B5" s="283">
        <v>62</v>
      </c>
      <c r="C5" s="283">
        <v>62</v>
      </c>
      <c r="D5" s="283">
        <v>62</v>
      </c>
      <c r="E5" s="283">
        <v>62</v>
      </c>
      <c r="F5" s="283">
        <v>63</v>
      </c>
      <c r="G5" s="283">
        <v>63</v>
      </c>
      <c r="H5" s="283">
        <v>63</v>
      </c>
      <c r="I5" s="283">
        <v>63</v>
      </c>
      <c r="J5" s="283">
        <v>63</v>
      </c>
      <c r="K5" s="283">
        <v>63</v>
      </c>
      <c r="L5" s="283">
        <v>63</v>
      </c>
      <c r="M5" s="283">
        <v>63</v>
      </c>
    </row>
    <row r="6" spans="1:13" ht="15" customHeight="1" x14ac:dyDescent="0.2">
      <c r="A6" s="66" t="s">
        <v>222</v>
      </c>
      <c r="B6" s="258">
        <v>1.2344189999999999</v>
      </c>
      <c r="C6" s="258">
        <v>1.2913250000000001</v>
      </c>
      <c r="D6" s="258">
        <v>1.338706</v>
      </c>
      <c r="E6" s="258">
        <v>1.3535470000000001</v>
      </c>
      <c r="F6" s="258">
        <v>1.377416</v>
      </c>
      <c r="G6" s="258">
        <v>1.3931739999999999</v>
      </c>
      <c r="H6" s="258">
        <v>1.4337979999999999</v>
      </c>
      <c r="I6" s="258">
        <v>1.43912</v>
      </c>
      <c r="J6" s="258">
        <v>1.4489810000000001</v>
      </c>
      <c r="K6" s="258">
        <v>1.495552</v>
      </c>
      <c r="L6" s="258">
        <v>1.5227660000000001</v>
      </c>
      <c r="M6" s="258">
        <v>1.489306</v>
      </c>
    </row>
    <row r="7" spans="1:13" ht="15" customHeight="1" x14ac:dyDescent="0.2">
      <c r="A7" s="282" t="s">
        <v>588</v>
      </c>
      <c r="B7" s="279">
        <v>-6.4043000000000003E-2</v>
      </c>
      <c r="C7" s="279">
        <v>-5.8899999999999994E-3</v>
      </c>
      <c r="D7" s="279">
        <v>0.11584</v>
      </c>
      <c r="E7" s="279">
        <v>0.23238199999999998</v>
      </c>
      <c r="F7" s="279">
        <v>0.27424999999999999</v>
      </c>
      <c r="G7" s="279">
        <v>0.220106</v>
      </c>
      <c r="H7" s="279">
        <v>0.22485499999999997</v>
      </c>
      <c r="I7" s="279">
        <v>0.22383500000000001</v>
      </c>
      <c r="J7" s="279">
        <v>0.23153199999999999</v>
      </c>
      <c r="K7" s="279">
        <v>0.28306100000000001</v>
      </c>
      <c r="L7" s="279">
        <v>0.30957499999999999</v>
      </c>
      <c r="M7" s="279">
        <v>0.24178899999999998</v>
      </c>
    </row>
    <row r="8" spans="1:13" ht="15" customHeight="1" x14ac:dyDescent="0.2">
      <c r="A8" s="49" t="s">
        <v>621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</row>
    <row r="9" spans="1:13" ht="15" customHeight="1" x14ac:dyDescent="0.2">
      <c r="A9" s="282" t="s">
        <v>624</v>
      </c>
      <c r="B9" s="283">
        <v>50</v>
      </c>
      <c r="C9" s="283">
        <v>50</v>
      </c>
      <c r="D9" s="283">
        <v>50</v>
      </c>
      <c r="E9" s="283">
        <v>50</v>
      </c>
      <c r="F9" s="283">
        <v>49</v>
      </c>
      <c r="G9" s="283">
        <v>47</v>
      </c>
      <c r="H9" s="283">
        <v>47</v>
      </c>
      <c r="I9" s="283">
        <v>47</v>
      </c>
      <c r="J9" s="283">
        <v>47</v>
      </c>
      <c r="K9" s="283">
        <v>47</v>
      </c>
      <c r="L9" s="283">
        <v>47</v>
      </c>
      <c r="M9" s="283">
        <v>47</v>
      </c>
    </row>
    <row r="10" spans="1:13" ht="15" customHeight="1" x14ac:dyDescent="0.2">
      <c r="A10" s="66" t="s">
        <v>222</v>
      </c>
      <c r="B10" s="258">
        <v>1.383419</v>
      </c>
      <c r="C10" s="258">
        <v>1.4412229999999999</v>
      </c>
      <c r="D10" s="258">
        <v>1.488343</v>
      </c>
      <c r="E10" s="258">
        <v>1.5052000000000001</v>
      </c>
      <c r="F10" s="258">
        <v>1.5263310000000001</v>
      </c>
      <c r="G10" s="258">
        <v>1.541876</v>
      </c>
      <c r="H10" s="258">
        <v>1.5793870000000001</v>
      </c>
      <c r="I10" s="258">
        <v>1.5797600000000001</v>
      </c>
      <c r="J10" s="258">
        <v>1.5895060000000001</v>
      </c>
      <c r="K10" s="258">
        <v>1.637397</v>
      </c>
      <c r="L10" s="258">
        <v>1.6687339999999999</v>
      </c>
      <c r="M10" s="258">
        <v>1.6362989999999999</v>
      </c>
    </row>
    <row r="11" spans="1:13" ht="15" customHeight="1" x14ac:dyDescent="0.2">
      <c r="A11" s="282" t="s">
        <v>588</v>
      </c>
      <c r="B11" s="279">
        <v>-4.8038999999999998E-2</v>
      </c>
      <c r="C11" s="279">
        <v>1.7829999999999999E-3</v>
      </c>
      <c r="D11" s="279">
        <v>0.10517599999999999</v>
      </c>
      <c r="E11" s="279">
        <v>0.21251699999999998</v>
      </c>
      <c r="F11" s="279">
        <v>0.24462</v>
      </c>
      <c r="G11" s="279">
        <v>0.195468</v>
      </c>
      <c r="H11" s="279">
        <v>0.19808499999999998</v>
      </c>
      <c r="I11" s="279">
        <v>0.19701099999999999</v>
      </c>
      <c r="J11" s="279">
        <v>0.20359100000000002</v>
      </c>
      <c r="K11" s="279">
        <v>0.24854600000000002</v>
      </c>
      <c r="L11" s="279">
        <v>0.275812</v>
      </c>
      <c r="M11" s="279">
        <v>0.214453</v>
      </c>
    </row>
    <row r="12" spans="1:13" ht="15" customHeight="1" x14ac:dyDescent="0.2">
      <c r="A12" s="49" t="s">
        <v>622</v>
      </c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1:13" ht="15" customHeight="1" x14ac:dyDescent="0.2">
      <c r="A13" s="282" t="s">
        <v>624</v>
      </c>
      <c r="B13" s="283">
        <v>63</v>
      </c>
      <c r="C13" s="283">
        <v>63</v>
      </c>
      <c r="D13" s="283">
        <v>63</v>
      </c>
      <c r="E13" s="283">
        <v>63</v>
      </c>
      <c r="F13" s="283">
        <v>64</v>
      </c>
      <c r="G13" s="283">
        <v>64</v>
      </c>
      <c r="H13" s="283">
        <v>64</v>
      </c>
      <c r="I13" s="283">
        <v>64</v>
      </c>
      <c r="J13" s="283">
        <v>64</v>
      </c>
      <c r="K13" s="283">
        <v>64</v>
      </c>
      <c r="L13" s="283">
        <v>64</v>
      </c>
      <c r="M13" s="283">
        <v>64</v>
      </c>
    </row>
    <row r="14" spans="1:13" ht="15" customHeight="1" x14ac:dyDescent="0.2">
      <c r="A14" s="66" t="s">
        <v>222</v>
      </c>
      <c r="B14" s="258">
        <v>1.105138</v>
      </c>
      <c r="C14" s="258">
        <v>1.163424</v>
      </c>
      <c r="D14" s="258">
        <v>1.194566</v>
      </c>
      <c r="E14" s="258">
        <v>1.1819409999999999</v>
      </c>
      <c r="F14" s="258">
        <v>1.199411</v>
      </c>
      <c r="G14" s="258">
        <v>1.2332069999999999</v>
      </c>
      <c r="H14" s="258">
        <v>1.2648649999999999</v>
      </c>
      <c r="I14" s="258">
        <v>1.267479</v>
      </c>
      <c r="J14" s="258">
        <v>1.2821450000000001</v>
      </c>
      <c r="K14" s="258">
        <v>1.347459</v>
      </c>
      <c r="L14" s="258">
        <v>1.3686670000000001</v>
      </c>
      <c r="M14" s="258">
        <v>1.3317669999999999</v>
      </c>
    </row>
    <row r="15" spans="1:13" ht="15" customHeight="1" x14ac:dyDescent="0.2">
      <c r="A15" s="282" t="s">
        <v>588</v>
      </c>
      <c r="B15" s="279">
        <v>-0.11529600000000001</v>
      </c>
      <c r="C15" s="279">
        <v>-3.1168000000000001E-2</v>
      </c>
      <c r="D15" s="279">
        <v>8.9375999999999997E-2</v>
      </c>
      <c r="E15" s="279">
        <v>0.18396799999999999</v>
      </c>
      <c r="F15" s="279">
        <v>0.22548100000000001</v>
      </c>
      <c r="G15" s="279">
        <v>0.20563500000000001</v>
      </c>
      <c r="H15" s="279">
        <v>0.18357299999999999</v>
      </c>
      <c r="I15" s="279">
        <v>0.18220500000000001</v>
      </c>
      <c r="J15" s="279">
        <v>0.220279</v>
      </c>
      <c r="K15" s="279">
        <v>0.30898700000000001</v>
      </c>
      <c r="L15" s="279">
        <v>0.324463</v>
      </c>
      <c r="M15" s="279">
        <v>0.247001</v>
      </c>
    </row>
    <row r="16" spans="1:13" ht="15" customHeight="1" x14ac:dyDescent="0.2">
      <c r="A16" s="49" t="s">
        <v>623</v>
      </c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</row>
    <row r="17" spans="1:13" ht="15" customHeight="1" x14ac:dyDescent="0.2">
      <c r="A17" s="282" t="s">
        <v>624</v>
      </c>
      <c r="B17" s="283">
        <v>54</v>
      </c>
      <c r="C17" s="283">
        <v>54</v>
      </c>
      <c r="D17" s="283">
        <v>54</v>
      </c>
      <c r="E17" s="283">
        <v>54</v>
      </c>
      <c r="F17" s="283">
        <v>54</v>
      </c>
      <c r="G17" s="283">
        <v>54</v>
      </c>
      <c r="H17" s="283">
        <v>54</v>
      </c>
      <c r="I17" s="283">
        <v>54</v>
      </c>
      <c r="J17" s="283">
        <v>54</v>
      </c>
      <c r="K17" s="283">
        <v>54</v>
      </c>
      <c r="L17" s="283">
        <v>54</v>
      </c>
      <c r="M17" s="283">
        <v>54</v>
      </c>
    </row>
    <row r="18" spans="1:13" ht="15" customHeight="1" x14ac:dyDescent="0.2">
      <c r="A18" s="66" t="s">
        <v>222</v>
      </c>
      <c r="B18" s="258">
        <v>1.18133</v>
      </c>
      <c r="C18" s="258">
        <v>1.2359230000000001</v>
      </c>
      <c r="D18" s="258">
        <v>1.2713970000000001</v>
      </c>
      <c r="E18" s="258">
        <v>1.258591</v>
      </c>
      <c r="F18" s="258">
        <v>1.2805930000000001</v>
      </c>
      <c r="G18" s="258">
        <v>1.308819</v>
      </c>
      <c r="H18" s="258">
        <v>1.3377019999999999</v>
      </c>
      <c r="I18" s="258">
        <v>1.337745</v>
      </c>
      <c r="J18" s="258">
        <v>1.3524799999999999</v>
      </c>
      <c r="K18" s="258">
        <v>1.426555</v>
      </c>
      <c r="L18" s="258">
        <v>1.448834</v>
      </c>
      <c r="M18" s="258">
        <v>1.4094359999999999</v>
      </c>
    </row>
    <row r="19" spans="1:13" ht="15" customHeight="1" x14ac:dyDescent="0.2">
      <c r="A19" s="282" t="s">
        <v>588</v>
      </c>
      <c r="B19" s="279">
        <v>-0.104612</v>
      </c>
      <c r="C19" s="279">
        <v>-2.8384999999999997E-2</v>
      </c>
      <c r="D19" s="279">
        <v>8.6564999999999989E-2</v>
      </c>
      <c r="E19" s="279">
        <v>0.173038</v>
      </c>
      <c r="F19" s="279">
        <v>0.215591</v>
      </c>
      <c r="G19" s="279">
        <v>0.19063400000000003</v>
      </c>
      <c r="H19" s="279">
        <v>0.169958</v>
      </c>
      <c r="I19" s="279">
        <v>0.16695499999999999</v>
      </c>
      <c r="J19" s="279">
        <v>0.204205</v>
      </c>
      <c r="K19" s="279">
        <v>0.29485299999999998</v>
      </c>
      <c r="L19" s="279">
        <v>0.30816399999999999</v>
      </c>
      <c r="M19" s="279">
        <v>0.23316299999999998</v>
      </c>
    </row>
    <row r="20" spans="1:13" ht="15" customHeight="1" x14ac:dyDescent="0.2">
      <c r="A20" s="255" t="s">
        <v>625</v>
      </c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1:13" ht="15" customHeight="1" x14ac:dyDescent="0.2">
      <c r="A21" s="282" t="s">
        <v>624</v>
      </c>
      <c r="B21" s="283">
        <v>6</v>
      </c>
      <c r="C21" s="283">
        <v>6</v>
      </c>
      <c r="D21" s="283">
        <v>6</v>
      </c>
      <c r="E21" s="283">
        <v>9</v>
      </c>
      <c r="F21" s="283">
        <v>9</v>
      </c>
      <c r="G21" s="283">
        <v>9</v>
      </c>
      <c r="H21" s="283">
        <v>9</v>
      </c>
      <c r="I21" s="283">
        <v>9</v>
      </c>
      <c r="J21" s="283">
        <v>9</v>
      </c>
      <c r="K21" s="283">
        <v>8</v>
      </c>
      <c r="L21" s="283">
        <v>7</v>
      </c>
      <c r="M21" s="283">
        <v>6</v>
      </c>
    </row>
    <row r="22" spans="1:13" ht="15" customHeight="1" x14ac:dyDescent="0.2">
      <c r="A22" s="66" t="s">
        <v>222</v>
      </c>
      <c r="B22" s="258">
        <v>1.3059080000000001</v>
      </c>
      <c r="C22" s="258">
        <v>1.368015</v>
      </c>
      <c r="D22" s="258">
        <v>1.4121649999999999</v>
      </c>
      <c r="E22" s="258">
        <v>1.422993</v>
      </c>
      <c r="F22" s="258">
        <v>1.4485380000000001</v>
      </c>
      <c r="G22" s="258">
        <v>1.466583</v>
      </c>
      <c r="H22" s="258">
        <v>1.4989170000000001</v>
      </c>
      <c r="I22" s="258">
        <v>1.506796</v>
      </c>
      <c r="J22" s="258">
        <v>1.513285</v>
      </c>
      <c r="K22" s="258">
        <v>1.5693280000000001</v>
      </c>
      <c r="L22" s="258">
        <v>1.5849759999999999</v>
      </c>
      <c r="M22" s="258">
        <v>1.5502899999999999</v>
      </c>
    </row>
    <row r="23" spans="1:13" ht="15" customHeight="1" x14ac:dyDescent="0.2">
      <c r="A23" s="282" t="s">
        <v>588</v>
      </c>
      <c r="B23" s="279" t="s">
        <v>246</v>
      </c>
      <c r="C23" s="279" t="s">
        <v>246</v>
      </c>
      <c r="D23" s="279" t="s">
        <v>246</v>
      </c>
      <c r="E23" s="279" t="s">
        <v>246</v>
      </c>
      <c r="F23" s="279" t="s">
        <v>246</v>
      </c>
      <c r="G23" s="279" t="s">
        <v>246</v>
      </c>
      <c r="H23" s="279">
        <v>0.215127595462516</v>
      </c>
      <c r="I23" s="279">
        <v>0.221661441269208</v>
      </c>
      <c r="J23" s="279">
        <v>0.21852011105528299</v>
      </c>
      <c r="K23" s="279">
        <v>0.27818547001167998</v>
      </c>
      <c r="L23" s="279">
        <v>0.29376713145036398</v>
      </c>
      <c r="M23" s="279">
        <v>0.224020098598088</v>
      </c>
    </row>
    <row r="24" spans="1:13" ht="15" customHeight="1" x14ac:dyDescent="0.2">
      <c r="A24" s="49" t="s">
        <v>627</v>
      </c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1:13" ht="15" customHeight="1" x14ac:dyDescent="0.2">
      <c r="A25" s="282" t="s">
        <v>624</v>
      </c>
      <c r="B25" s="283">
        <v>1</v>
      </c>
      <c r="C25" s="283">
        <v>1</v>
      </c>
      <c r="D25" s="283">
        <v>1</v>
      </c>
      <c r="E25" s="283">
        <v>1</v>
      </c>
      <c r="F25" s="283">
        <v>1</v>
      </c>
      <c r="G25" s="283">
        <v>1</v>
      </c>
      <c r="H25" s="283">
        <v>1</v>
      </c>
      <c r="I25" s="283">
        <v>1</v>
      </c>
      <c r="J25" s="283">
        <v>1</v>
      </c>
      <c r="K25" s="283">
        <v>1</v>
      </c>
      <c r="L25" s="283">
        <v>1</v>
      </c>
      <c r="M25" s="283">
        <v>1</v>
      </c>
    </row>
    <row r="26" spans="1:13" ht="15" customHeight="1" x14ac:dyDescent="0.2">
      <c r="A26" s="66" t="s">
        <v>222</v>
      </c>
      <c r="B26" s="258">
        <v>0.72637099999999999</v>
      </c>
      <c r="C26" s="258">
        <v>0.75180599999999997</v>
      </c>
      <c r="D26" s="258">
        <v>0.78861199999999998</v>
      </c>
      <c r="E26" s="258">
        <v>0.79900000000000004</v>
      </c>
      <c r="F26" s="258">
        <v>0.79027700000000001</v>
      </c>
      <c r="G26" s="258">
        <v>0.803948</v>
      </c>
      <c r="H26" s="258">
        <v>0.68847400000000003</v>
      </c>
      <c r="I26" s="258">
        <v>0.81671800000000006</v>
      </c>
      <c r="J26" s="258">
        <v>0.84899999999999998</v>
      </c>
      <c r="K26" s="258">
        <v>0.90471900000000005</v>
      </c>
      <c r="L26" s="258">
        <v>0.54609700000000005</v>
      </c>
      <c r="M26" s="258">
        <v>0.95899999999999996</v>
      </c>
    </row>
    <row r="27" spans="1:13" ht="15" customHeight="1" x14ac:dyDescent="0.2">
      <c r="A27" s="282" t="s">
        <v>588</v>
      </c>
      <c r="B27" s="279">
        <v>-0.21540244634840799</v>
      </c>
      <c r="C27" s="279">
        <v>-0.15230627680733899</v>
      </c>
      <c r="D27" s="279">
        <v>-6.7040507287526099E-2</v>
      </c>
      <c r="E27" s="279">
        <v>-9.4406873167495395E-3</v>
      </c>
      <c r="F27" s="279">
        <v>5.37532468225142E-2</v>
      </c>
      <c r="G27" s="279">
        <v>6.4046789322314501E-2</v>
      </c>
      <c r="H27" s="279">
        <v>-9.4475367747637706E-2</v>
      </c>
      <c r="I27" s="279">
        <v>6.2052015604681501E-2</v>
      </c>
      <c r="J27" s="279">
        <v>0.104031209362809</v>
      </c>
      <c r="K27" s="279">
        <v>0.245915433217471</v>
      </c>
      <c r="L27" s="279">
        <v>-0.21137355480269099</v>
      </c>
      <c r="M27" s="279">
        <v>0.35260930888575498</v>
      </c>
    </row>
    <row r="28" spans="1:13" ht="15" customHeight="1" x14ac:dyDescent="0.2">
      <c r="A28" s="49" t="s">
        <v>626</v>
      </c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1:13" ht="15" customHeight="1" x14ac:dyDescent="0.2">
      <c r="A29" s="282" t="s">
        <v>624</v>
      </c>
      <c r="B29" s="283">
        <v>6</v>
      </c>
      <c r="C29" s="283">
        <v>6</v>
      </c>
      <c r="D29" s="283">
        <v>6</v>
      </c>
      <c r="E29" s="283">
        <v>6</v>
      </c>
      <c r="F29" s="283">
        <v>6</v>
      </c>
      <c r="G29" s="283">
        <v>6</v>
      </c>
      <c r="H29" s="283">
        <v>6</v>
      </c>
      <c r="I29" s="283">
        <v>6</v>
      </c>
      <c r="J29" s="283">
        <v>7</v>
      </c>
      <c r="K29" s="283">
        <v>8</v>
      </c>
      <c r="L29" s="283">
        <v>8</v>
      </c>
      <c r="M29" s="283">
        <v>8</v>
      </c>
    </row>
    <row r="30" spans="1:13" ht="15" customHeight="1" x14ac:dyDescent="0.2">
      <c r="A30" s="66" t="s">
        <v>222</v>
      </c>
      <c r="B30" s="258">
        <v>0.61540499999999998</v>
      </c>
      <c r="C30" s="258">
        <v>0.63219700000000001</v>
      </c>
      <c r="D30" s="258">
        <v>0.64505100000000004</v>
      </c>
      <c r="E30" s="258">
        <v>0.65734300000000001</v>
      </c>
      <c r="F30" s="258">
        <v>0.66113299999999997</v>
      </c>
      <c r="G30" s="258">
        <v>0.67702399999999996</v>
      </c>
      <c r="H30" s="258">
        <v>0.698268</v>
      </c>
      <c r="I30" s="258">
        <v>0.71437399999999995</v>
      </c>
      <c r="J30" s="258">
        <v>0.72096199999999999</v>
      </c>
      <c r="K30" s="258">
        <v>0.75041599999999997</v>
      </c>
      <c r="L30" s="258">
        <v>0.77407000000000004</v>
      </c>
      <c r="M30" s="258">
        <v>0.77100000000000002</v>
      </c>
    </row>
    <row r="31" spans="1:13" ht="15" customHeight="1" x14ac:dyDescent="0.2">
      <c r="A31" s="282" t="s">
        <v>588</v>
      </c>
      <c r="B31" s="279">
        <v>-2.19060121934938E-2</v>
      </c>
      <c r="C31" s="279">
        <v>1.98114897130817E-3</v>
      </c>
      <c r="D31" s="279">
        <v>3.9564803279930401E-2</v>
      </c>
      <c r="E31" s="279">
        <v>9.25925310320527E-2</v>
      </c>
      <c r="F31" s="279">
        <v>8.5668446739051898E-2</v>
      </c>
      <c r="G31" s="279">
        <v>0.117405993507061</v>
      </c>
      <c r="H31" s="279">
        <v>0.157370098603899</v>
      </c>
      <c r="I31" s="279">
        <v>0.19261101836394001</v>
      </c>
      <c r="J31" s="279">
        <v>0.20597095815344599</v>
      </c>
      <c r="K31" s="279">
        <v>0.25169677691616099</v>
      </c>
      <c r="L31" s="279">
        <v>0.286007871517169</v>
      </c>
      <c r="M31" s="279">
        <v>0.29382170767684301</v>
      </c>
    </row>
    <row r="32" spans="1:13" ht="15" customHeight="1" x14ac:dyDescent="0.2">
      <c r="A32" s="49" t="s">
        <v>628</v>
      </c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</row>
    <row r="33" spans="1:13" ht="15" customHeight="1" x14ac:dyDescent="0.2">
      <c r="A33" s="282" t="s">
        <v>624</v>
      </c>
      <c r="B33" s="283">
        <v>1</v>
      </c>
      <c r="C33" s="283">
        <v>1</v>
      </c>
      <c r="D33" s="283">
        <v>1</v>
      </c>
      <c r="E33" s="283">
        <v>1</v>
      </c>
      <c r="F33" s="283">
        <v>1</v>
      </c>
      <c r="G33" s="283">
        <v>1</v>
      </c>
      <c r="H33" s="283">
        <v>1</v>
      </c>
      <c r="I33" s="283">
        <v>1</v>
      </c>
      <c r="J33" s="283">
        <v>1</v>
      </c>
      <c r="K33" s="283">
        <v>1</v>
      </c>
      <c r="L33" s="283">
        <v>2</v>
      </c>
      <c r="M33" s="283">
        <v>2</v>
      </c>
    </row>
    <row r="34" spans="1:13" ht="15" customHeight="1" x14ac:dyDescent="0.2">
      <c r="A34" s="66" t="s">
        <v>222</v>
      </c>
      <c r="B34" s="258">
        <v>0.874</v>
      </c>
      <c r="C34" s="258">
        <v>0.874</v>
      </c>
      <c r="D34" s="258">
        <v>0.874</v>
      </c>
      <c r="E34" s="258">
        <v>0.89016899999999999</v>
      </c>
      <c r="F34" s="258">
        <v>0.89400000000000002</v>
      </c>
      <c r="G34" s="258">
        <v>0.89400000000000002</v>
      </c>
      <c r="H34" s="258">
        <v>0.92500000000000004</v>
      </c>
      <c r="I34" s="258">
        <v>0.92500000000000004</v>
      </c>
      <c r="J34" s="258">
        <v>0.92896999999999996</v>
      </c>
      <c r="K34" s="258">
        <v>0.98697100000000004</v>
      </c>
      <c r="L34" s="258">
        <v>1.0720959999999999</v>
      </c>
      <c r="M34" s="258">
        <v>1.1924170000000001</v>
      </c>
    </row>
    <row r="35" spans="1:13" ht="15" customHeight="1" x14ac:dyDescent="0.2">
      <c r="A35" s="282" t="s">
        <v>588</v>
      </c>
      <c r="B35" s="279">
        <v>-6.9222577209797603E-2</v>
      </c>
      <c r="C35" s="279">
        <v>-7.7368071023656906E-2</v>
      </c>
      <c r="D35" s="279">
        <v>0.142383608233004</v>
      </c>
      <c r="E35" s="279">
        <v>-5.0238195581778701E-2</v>
      </c>
      <c r="F35" s="279">
        <v>-4.1800643086816802E-2</v>
      </c>
      <c r="G35" s="279">
        <v>0.19438399044492799</v>
      </c>
      <c r="H35" s="279">
        <v>5.8352402745995499E-2</v>
      </c>
      <c r="I35" s="279">
        <v>5.8352402745995499E-2</v>
      </c>
      <c r="J35" s="279">
        <v>6.2894736842105198E-2</v>
      </c>
      <c r="K35" s="279">
        <v>0.12925743707093801</v>
      </c>
      <c r="L35" s="279">
        <v>0.226654462242563</v>
      </c>
      <c r="M35" s="279">
        <v>0.364321510297483</v>
      </c>
    </row>
    <row r="36" spans="1:13" ht="12.75" x14ac:dyDescent="0.2">
      <c r="A36" s="37" t="s">
        <v>594</v>
      </c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</row>
  </sheetData>
  <pageMargins left="0.39370078740157477" right="0.39370078740157477" top="0.59055118110236215" bottom="0.59055118110236215" header="0.3" footer="0.3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"/>
  <sheetViews>
    <sheetView workbookViewId="0"/>
  </sheetViews>
  <sheetFormatPr baseColWidth="10" defaultRowHeight="12.75" x14ac:dyDescent="0.2"/>
  <sheetData>
    <row r="1" spans="1:1" ht="15.75" customHeight="1" x14ac:dyDescent="0.25">
      <c r="A1" s="22" t="s">
        <v>179</v>
      </c>
    </row>
  </sheetData>
  <phoneticPr fontId="0" type="noConversion"/>
  <pageMargins left="0.39370078740157477" right="0.39370078740157477" top="0.59055118110236215" bottom="0.59055118110236215" header="0" footer="0"/>
  <pageSetup paperSize="9" orientation="portrait" horizontalDpi="300" verticalDpi="300" r:id="rId1"/>
  <headerFooter alignWithMargins="0"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82</vt:i4>
      </vt:variant>
      <vt:variant>
        <vt:lpstr>Rangos con nombre</vt:lpstr>
      </vt:variant>
      <vt:variant>
        <vt:i4>43</vt:i4>
      </vt:variant>
    </vt:vector>
  </HeadingPairs>
  <TitlesOfParts>
    <vt:vector size="125" baseType="lpstr">
      <vt:lpstr>1</vt:lpstr>
      <vt:lpstr>1.1</vt:lpstr>
      <vt:lpstr>1.1 graf1</vt:lpstr>
      <vt:lpstr>1.2</vt:lpstr>
      <vt:lpstr>1.2 graf1</vt:lpstr>
      <vt:lpstr>1.2 map1</vt:lpstr>
      <vt:lpstr>1.3</vt:lpstr>
      <vt:lpstr>1.4</vt:lpstr>
      <vt:lpstr>2</vt:lpstr>
      <vt:lpstr>2.1</vt:lpstr>
      <vt:lpstr>2.1 graf1</vt:lpstr>
      <vt:lpstr>2.2</vt:lpstr>
      <vt:lpstr>2.3</vt:lpstr>
      <vt:lpstr>2.3 graf1</vt:lpstr>
      <vt:lpstr>2.3 map1</vt:lpstr>
      <vt:lpstr>2.4</vt:lpstr>
      <vt:lpstr>2.5</vt:lpstr>
      <vt:lpstr>2.6</vt:lpstr>
      <vt:lpstr>2.6 graf1</vt:lpstr>
      <vt:lpstr>2.7</vt:lpstr>
      <vt:lpstr>2.8</vt:lpstr>
      <vt:lpstr>2.8 graf1</vt:lpstr>
      <vt:lpstr>2.9</vt:lpstr>
      <vt:lpstr>2.10</vt:lpstr>
      <vt:lpstr>2.10 graf1</vt:lpstr>
      <vt:lpstr>2.11</vt:lpstr>
      <vt:lpstr>3</vt:lpstr>
      <vt:lpstr>3.1</vt:lpstr>
      <vt:lpstr>3.2</vt:lpstr>
      <vt:lpstr>4</vt:lpstr>
      <vt:lpstr>4.1</vt:lpstr>
      <vt:lpstr>4.1 graf1</vt:lpstr>
      <vt:lpstr>4.2</vt:lpstr>
      <vt:lpstr>4.3</vt:lpstr>
      <vt:lpstr>4.4</vt:lpstr>
      <vt:lpstr>5</vt:lpstr>
      <vt:lpstr>5.1</vt:lpstr>
      <vt:lpstr>5.1 graf1</vt:lpstr>
      <vt:lpstr>5.1 graf2</vt:lpstr>
      <vt:lpstr>5.2</vt:lpstr>
      <vt:lpstr>6</vt:lpstr>
      <vt:lpstr>6.1</vt:lpstr>
      <vt:lpstr>6.1 graf1</vt:lpstr>
      <vt:lpstr>6.1 graf2</vt:lpstr>
      <vt:lpstr>6.2</vt:lpstr>
      <vt:lpstr>7</vt:lpstr>
      <vt:lpstr>7.1</vt:lpstr>
      <vt:lpstr>7.2</vt:lpstr>
      <vt:lpstr>8</vt:lpstr>
      <vt:lpstr>8.1</vt:lpstr>
      <vt:lpstr>8.2</vt:lpstr>
      <vt:lpstr>8.2 graf1</vt:lpstr>
      <vt:lpstr>8.3</vt:lpstr>
      <vt:lpstr>8.4</vt:lpstr>
      <vt:lpstr>9</vt:lpstr>
      <vt:lpstr>9.1</vt:lpstr>
      <vt:lpstr>9.2</vt:lpstr>
      <vt:lpstr>9.3</vt:lpstr>
      <vt:lpstr>9.4</vt:lpstr>
      <vt:lpstr>9.5</vt:lpstr>
      <vt:lpstr>10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11</vt:lpstr>
      <vt:lpstr>11.1</vt:lpstr>
      <vt:lpstr>11.2</vt:lpstr>
      <vt:lpstr>11.3</vt:lpstr>
      <vt:lpstr>11.4</vt:lpstr>
      <vt:lpstr>11.5</vt:lpstr>
      <vt:lpstr>11.6</vt:lpstr>
      <vt:lpstr>12</vt:lpstr>
      <vt:lpstr>12.1</vt:lpstr>
      <vt:lpstr>12.1 graf</vt:lpstr>
      <vt:lpstr>12.2</vt:lpstr>
      <vt:lpstr>12.2 graf</vt:lpstr>
      <vt:lpstr>12.3</vt:lpstr>
      <vt:lpstr>_R1_1</vt:lpstr>
      <vt:lpstr>_R1_3</vt:lpstr>
      <vt:lpstr>_R2_2</vt:lpstr>
      <vt:lpstr>_R2_3</vt:lpstr>
      <vt:lpstr>'2.3'!_R2_5</vt:lpstr>
      <vt:lpstr>_R2_5</vt:lpstr>
      <vt:lpstr>_R2_6</vt:lpstr>
      <vt:lpstr>_R3_1</vt:lpstr>
      <vt:lpstr>_R3_2</vt:lpstr>
      <vt:lpstr>'4.2'!_R4_1</vt:lpstr>
      <vt:lpstr>'4.3'!_R4_1</vt:lpstr>
      <vt:lpstr>_R4_4</vt:lpstr>
      <vt:lpstr>_R5_1</vt:lpstr>
      <vt:lpstr>_R6_1</vt:lpstr>
      <vt:lpstr>_R6_2</vt:lpstr>
      <vt:lpstr>'10.1'!_R8_1</vt:lpstr>
      <vt:lpstr>'7.1'!_R8_1</vt:lpstr>
      <vt:lpstr>'7.2'!_R8_1</vt:lpstr>
      <vt:lpstr>'8.1'!_R8_1</vt:lpstr>
      <vt:lpstr>'8.2'!_R8_1</vt:lpstr>
      <vt:lpstr>'8.3'!_R8_1</vt:lpstr>
      <vt:lpstr>'8.4'!_R8_1</vt:lpstr>
      <vt:lpstr>'9.1'!_R8_1</vt:lpstr>
      <vt:lpstr>_R8_1</vt:lpstr>
      <vt:lpstr>_R8_3</vt:lpstr>
      <vt:lpstr>'1.1'!Área_de_impresión</vt:lpstr>
      <vt:lpstr>'1.1 graf1'!Área_de_impresión</vt:lpstr>
      <vt:lpstr>'1.2 graf1'!Área_de_impresión</vt:lpstr>
      <vt:lpstr>'1.3'!Área_de_impresión</vt:lpstr>
      <vt:lpstr>'2.1 graf1'!Área_de_impresión</vt:lpstr>
      <vt:lpstr>'2.10 graf1'!Área_de_impresión</vt:lpstr>
      <vt:lpstr>'2.3 graf1'!Área_de_impresión</vt:lpstr>
      <vt:lpstr>'2.4'!Área_de_impresión</vt:lpstr>
      <vt:lpstr>'2.6 graf1'!Área_de_impresión</vt:lpstr>
      <vt:lpstr>'2.8 graf1'!Área_de_impresión</vt:lpstr>
      <vt:lpstr>'4.1 graf1'!Área_de_impresión</vt:lpstr>
      <vt:lpstr>'5.1'!Área_de_impresión</vt:lpstr>
      <vt:lpstr>'5.1 graf1'!Área_de_impresión</vt:lpstr>
      <vt:lpstr>'5.1 graf2'!Área_de_impresión</vt:lpstr>
      <vt:lpstr>'6.1 graf1'!Área_de_impresión</vt:lpstr>
      <vt:lpstr>'6.1 graf2'!Área_de_impresión</vt:lpstr>
      <vt:lpstr>'7.1'!Área_de_impresión</vt:lpstr>
      <vt:lpstr>'8.2 graf1'!Área_de_impresión</vt:lpstr>
    </vt:vector>
  </TitlesOfParts>
  <Company>BBBB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cp:lastPrinted>2017-05-19T11:19:25Z</cp:lastPrinted>
  <dcterms:created xsi:type="dcterms:W3CDTF">1999-06-17T12:27:39Z</dcterms:created>
  <dcterms:modified xsi:type="dcterms:W3CDTF">2022-12-21T12:44:23Z</dcterms:modified>
</cp:coreProperties>
</file>